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Перенос\Мои документы\ЧЕКУНДА\БЮДЖЕТ 2021-2023 год\"/>
    </mc:Choice>
  </mc:AlternateContent>
  <xr:revisionPtr revIDLastSave="0" documentId="13_ncr:1_{5A5EF393-4768-4464-B374-07CE14329C4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РЕЕСТР" sheetId="3" r:id="rId1"/>
  </sheets>
  <definedNames>
    <definedName name="_xlnm.Print_Titles" localSheetId="0">РЕЕСТР!$15:$15</definedName>
    <definedName name="_xlnm.Print_Area" localSheetId="0">РЕЕСТР!$A$1:$M$52</definedName>
  </definedNames>
  <calcPr calcId="191029"/>
</workbook>
</file>

<file path=xl/calcChain.xml><?xml version="1.0" encoding="utf-8"?>
<calcChain xmlns="http://schemas.openxmlformats.org/spreadsheetml/2006/main">
  <c r="J42" i="3" l="1"/>
  <c r="I42" i="3"/>
  <c r="M20" i="3"/>
  <c r="M19" i="3" s="1"/>
  <c r="L20" i="3"/>
  <c r="L19" i="3" s="1"/>
  <c r="K20" i="3"/>
  <c r="K19" i="3" s="1"/>
  <c r="J20" i="3"/>
  <c r="M29" i="3" l="1"/>
  <c r="L29" i="3"/>
  <c r="K29" i="3"/>
  <c r="M32" i="3"/>
  <c r="M27" i="3" s="1"/>
  <c r="L32" i="3"/>
  <c r="K32" i="3"/>
  <c r="J32" i="3"/>
  <c r="J29" i="3"/>
  <c r="I37" i="3"/>
  <c r="H16" i="3"/>
  <c r="H27" i="3"/>
  <c r="I41" i="3"/>
  <c r="H42" i="3"/>
  <c r="M43" i="3"/>
  <c r="L43" i="3"/>
  <c r="K43" i="3"/>
  <c r="J43" i="3"/>
  <c r="I43" i="3"/>
  <c r="H43" i="3"/>
  <c r="M45" i="3"/>
  <c r="L45" i="3"/>
  <c r="L41" i="3" s="1"/>
  <c r="K45" i="3"/>
  <c r="K41" i="3" s="1"/>
  <c r="J45" i="3"/>
  <c r="I45" i="3"/>
  <c r="H45" i="3"/>
  <c r="M48" i="3"/>
  <c r="M42" i="3" s="1"/>
  <c r="M41" i="3" s="1"/>
  <c r="L48" i="3"/>
  <c r="L42" i="3" s="1"/>
  <c r="K48" i="3"/>
  <c r="K42" i="3" s="1"/>
  <c r="J48" i="3"/>
  <c r="I48" i="3"/>
  <c r="H48" i="3"/>
  <c r="M39" i="3"/>
  <c r="L39" i="3"/>
  <c r="K39" i="3"/>
  <c r="J39" i="3"/>
  <c r="I39" i="3"/>
  <c r="H39" i="3"/>
  <c r="M37" i="3"/>
  <c r="L37" i="3"/>
  <c r="K37" i="3"/>
  <c r="J37" i="3"/>
  <c r="H37" i="3"/>
  <c r="M35" i="3"/>
  <c r="L35" i="3"/>
  <c r="K35" i="3"/>
  <c r="J35" i="3"/>
  <c r="I35" i="3"/>
  <c r="H35" i="3"/>
  <c r="I29" i="3"/>
  <c r="I27" i="3" s="1"/>
  <c r="H29" i="3"/>
  <c r="M17" i="3"/>
  <c r="L17" i="3"/>
  <c r="K17" i="3"/>
  <c r="J17" i="3"/>
  <c r="I17" i="3"/>
  <c r="H17" i="3"/>
  <c r="M25" i="3"/>
  <c r="L25" i="3"/>
  <c r="K25" i="3"/>
  <c r="J25" i="3"/>
  <c r="I25" i="3"/>
  <c r="H25" i="3"/>
  <c r="K27" i="3" l="1"/>
  <c r="J41" i="3"/>
  <c r="J27" i="3"/>
  <c r="I32" i="3"/>
  <c r="H32" i="3"/>
  <c r="L27" i="3"/>
  <c r="I20" i="3" l="1"/>
  <c r="I19" i="3" s="1"/>
  <c r="I16" i="3" s="1"/>
  <c r="K16" i="3"/>
  <c r="L16" i="3"/>
  <c r="M16" i="3"/>
  <c r="H20" i="3"/>
  <c r="H19" i="3" s="1"/>
  <c r="J19" i="3" l="1"/>
  <c r="J16" i="3" s="1"/>
  <c r="H41" i="3" l="1"/>
  <c r="J50" i="3" l="1"/>
  <c r="L50" i="3"/>
  <c r="K50" i="3"/>
  <c r="M50" i="3"/>
  <c r="I50" i="3"/>
  <c r="H50" i="3"/>
</calcChain>
</file>

<file path=xl/sharedStrings.xml><?xml version="1.0" encoding="utf-8"?>
<sst xmlns="http://schemas.openxmlformats.org/spreadsheetml/2006/main" count="137" uniqueCount="111">
  <si>
    <t>НАЛОГОВЫЕ И НЕНАЛОГОВЫЕ ДОХОДЫ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</si>
  <si>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</si>
  <si>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</si>
  <si>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Наименование группы источников доходов бюджетов/ наименование источника дохода бюджета</t>
  </si>
  <si>
    <t>Классификация доходов бюджета</t>
  </si>
  <si>
    <t>Номер реестровой записи*</t>
  </si>
  <si>
    <t>Код доходов бюджета</t>
  </si>
  <si>
    <t>Наименование кода доходов бюджета</t>
  </si>
  <si>
    <t>Коды</t>
  </si>
  <si>
    <t>Форма по ОКУД</t>
  </si>
  <si>
    <t>Дата</t>
  </si>
  <si>
    <t>Глава по БК</t>
  </si>
  <si>
    <t>по ОКТМО</t>
  </si>
  <si>
    <t>по ОКЕИ</t>
  </si>
  <si>
    <t>Наименование бюджета</t>
  </si>
  <si>
    <t xml:space="preserve">Единица измерения: </t>
  </si>
  <si>
    <t>Субвенции бюджетам бюджетной системы Российской Федерации</t>
  </si>
  <si>
    <t>Код строки **</t>
  </si>
  <si>
    <t>НАЛОГОВЫЕ И НЕНАЛОГОВЫЕ ДОХОДЫ/ НАЛОГИ НА ПРИБЫЛЬ, ДОХОДЫ</t>
  </si>
  <si>
    <t>000 1000000000 0000 000</t>
  </si>
  <si>
    <t>Межрайонная инспекция Федеральной налоговой службы № 5 по Амурской области</t>
  </si>
  <si>
    <t>182 1010200001 0000 110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</si>
  <si>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</si>
  <si>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</si>
  <si>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</si>
  <si>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>НАЛОГОВЫЕ И НЕНАЛОГОВЫЕ ДОХОДЫ/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</si>
  <si>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</si>
  <si>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</si>
  <si>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</si>
  <si>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</si>
  <si>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</si>
  <si>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</si>
  <si>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</si>
  <si>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</si>
  <si>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НАЛОГОВЫЕ И НЕНАЛОГОВЫЕ ДОХОДЫ/
  НАЛОГИ НА СОВОКУПНЫЙ ДОХОД </t>
  </si>
  <si>
    <t>182 1050000000 0000 000</t>
  </si>
  <si>
    <t xml:space="preserve">  НАЛОГИ НА СОВОКУПНЫЙ ДОХОД</t>
  </si>
  <si>
    <t>182 1060000000 0000 000</t>
  </si>
  <si>
    <t xml:space="preserve">  НАЛОГИ НА ИМУЩЕСТВО</t>
  </si>
  <si>
    <t>182 1060100000 0000 110</t>
  </si>
  <si>
    <t xml:space="preserve">  Налог на имущество физических лиц</t>
  </si>
  <si>
    <t>182 1060600000 0000 110</t>
  </si>
  <si>
    <t xml:space="preserve">  Земельный налог</t>
  </si>
  <si>
    <t>182 1060603000 0000 110</t>
  </si>
  <si>
    <t xml:space="preserve">  Земельный налог с организаций</t>
  </si>
  <si>
    <t>182 1060604000 0000 110</t>
  </si>
  <si>
    <t xml:space="preserve">  Земельный налог с физических лиц</t>
  </si>
  <si>
    <r>
      <t xml:space="preserve">НАЛОГОВЫЕ И НЕНАЛОГОВЫЕ ДОХОДЫ/  </t>
    </r>
    <r>
      <rPr>
        <b/>
        <sz val="10"/>
        <rFont val="Times New Roman"/>
        <family val="1"/>
        <charset val="204"/>
      </rPr>
      <t>ГОСУДАРСТВЕННАЯ ПОШЛИНА</t>
    </r>
  </si>
  <si>
    <t>НАЛОГОВЫЕ И НЕНАЛОГОВЫЕ ДОХОДЫ/  
  НАЛОГИ НА ИМУЩЕСТВО</t>
  </si>
  <si>
    <t>000 1080000000 0000 000</t>
  </si>
  <si>
    <t xml:space="preserve">  ГОСУДАРСТВЕННАЯ ПОШЛИНА</t>
  </si>
  <si>
    <t xml:space="preserve">НАЛОГОВЫЕ И НЕНАЛОГОВЫЕ ДОХОДЫ/  ДОХОДЫ ОТ ИСПОЛЬЗОВАНИЯ ИМУЩЕСТВА, НАХОДЯЩЕГОСЯ В ГОСУДАРСТВЕННОЙ И МУНИЦИПАЛЬНОЙ СОБСТВЕННОСТИ </t>
  </si>
  <si>
    <t xml:space="preserve">  ДОХОДЫ ОТ ИСПОЛЬЗОВАНИЯ ИМУЩЕСТВА, НАХОДЯЩЕГОСЯ В ГОСУДАРСТВЕННОЙ И МУНИЦИПАЛЬНОЙ СОБСТВЕННОСТИ</t>
  </si>
  <si>
    <t>Комитет по управлению муниципальной собственностью администрации города Шимановска</t>
  </si>
  <si>
    <r>
      <t>НАЛОГОВЫЕ И НЕНАЛОГОВЫЕ ДОХОДЫ/</t>
    </r>
    <r>
      <rPr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ШТРАФЫ, САНКЦИИ, ВОЗМЕЩЕНИЕ УЩЕРБА</t>
    </r>
  </si>
  <si>
    <t>БЕЗВОЗМЕЗДНЫЕ ПОСТУПЛЕНИЯ/ БЕЗВОЗМЕЗДНЫЕ ПОСТУПЛЕНИЯ ОТ ДРУГИХ БЮДЖЕТОВ БЮДЖЕТНОЙ СИСТЕМЫ РОССИЙСКОЙ ФЕДЕРАЦИИ</t>
  </si>
  <si>
    <t>000 2000000000 0000 000</t>
  </si>
  <si>
    <t xml:space="preserve">  БЕЗВОЗМЕЗДНЫЕ ПОСТУПЛЕНИЯ</t>
  </si>
  <si>
    <t xml:space="preserve">  Дотации бюджетам бюджетной системы Российской Федерации</t>
  </si>
  <si>
    <t>НАЛОГ НА ДОХОДЫ ФИЗИЧЕСКИХ ЛИЦ</t>
  </si>
  <si>
    <t>Прогноз доходов бюджета</t>
  </si>
  <si>
    <t>Наименование главного администратора доходов бюджета</t>
  </si>
  <si>
    <t>На 2021 г.</t>
  </si>
  <si>
    <t>100 1030223001 0000 000</t>
  </si>
  <si>
    <t>100 1030200001 0000 000</t>
  </si>
  <si>
    <t>182 1050100000 0000 110</t>
  </si>
  <si>
    <t>Налог, взимаемый в связи с применением упрощенной системы налогообложения</t>
  </si>
  <si>
    <t>тыс.рублей</t>
  </si>
  <si>
    <t>Всего: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</si>
  <si>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муниципвльных правовых актов</t>
  </si>
  <si>
    <t>На 2022 г.</t>
  </si>
  <si>
    <t>Иные межбюджетные трансферты</t>
  </si>
  <si>
    <t>Реестр источников доходов бюджета Чекундинского сельского поселения на 2021 год и плановый период 2022 и 2023 годов</t>
  </si>
  <si>
    <t>на 01 октября 2020 года</t>
  </si>
  <si>
    <t xml:space="preserve">Наименование финансового органа </t>
  </si>
  <si>
    <t>Администрация Чекундинского сельского поселения Верхнебуреинского муниципального района Хабаровского края</t>
  </si>
  <si>
    <t>Бюджет Чекундинского сельского поселения</t>
  </si>
  <si>
    <t>Межрайонная инспекция Федеральной налоговой службы №8 по Хабаровскому краю</t>
  </si>
  <si>
    <t>Прогноз доходов бюджета на 2020 год (уточненный план на 01.10.2020 года)</t>
  </si>
  <si>
    <t>Кассовые поступления в текущем финансовом году            (по состоянию на 01.10.2020 года)</t>
  </si>
  <si>
    <t>Оценка исполнения 2020 года</t>
  </si>
  <si>
    <t>На 2023 г.</t>
  </si>
  <si>
    <t>Управление Федерального казначейства по Хабаровскому краю</t>
  </si>
  <si>
    <t>Межрайонная инспекция Федеральной налоговой службы № 8 по Хабаровскому краю</t>
  </si>
  <si>
    <t>182 1060400002 0000 110</t>
  </si>
  <si>
    <t>Транспортный налог</t>
  </si>
  <si>
    <t>182 1060401102 0000 110</t>
  </si>
  <si>
    <t>Транспортный налог с организаций</t>
  </si>
  <si>
    <t>Транспортный налог с физических лиц</t>
  </si>
  <si>
    <t>182 1080402001 0000 110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</si>
  <si>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</si>
  <si>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поселений( за исключениемземельных участков)</t>
  </si>
  <si>
    <t>Администрация Чекундинского сельского поселения</t>
  </si>
  <si>
    <t xml:space="preserve">  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</si>
  <si>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</si>
  <si>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государственнцю регистрацию актов гражданского состояния</t>
  </si>
  <si>
    <t>Прочие межбюджетные трансферты, передаваемые бюджетам сельских поселений</t>
  </si>
  <si>
    <t>Глава поселения                                          А.И. Зацемирный</t>
  </si>
  <si>
    <t>813 1110507500 0000 120</t>
  </si>
  <si>
    <t>813 1160000000 0000 000</t>
  </si>
  <si>
    <t>000 1030000000 0000 000</t>
  </si>
  <si>
    <t>813 116 02020 02 0000 140</t>
  </si>
  <si>
    <t>813 2020000000 0000 000</t>
  </si>
  <si>
    <t>813 2021000000 0000 150</t>
  </si>
  <si>
    <t>813 2021600110 0000 150</t>
  </si>
  <si>
    <t>813 2023000000 0000 150</t>
  </si>
  <si>
    <t>813 2023511800 0000 150</t>
  </si>
  <si>
    <t>813 2023593010 0000 150</t>
  </si>
  <si>
    <t>813 20249999040000150</t>
  </si>
  <si>
    <t>813 2024999910 0000 150</t>
  </si>
  <si>
    <t>000 1110000000 0000 000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</si>
</sst>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?"/>
    <numFmt numFmtId="165" formatCode="#,##0.0"/>
    <numFmt numFmtId="166" formatCode="_-* #,##0.0\ _₽_-;\-* #,##0.0\ _₽_-;_-* &quot;-&quot;??\ _₽_-;_-@_-"/>
    <numFmt numFmtId="167" formatCode="#,##0.00_р_.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2" fillId="0" borderId="14">
      <alignment horizontal="left" wrapText="1" indent="2"/>
    </xf>
  </cellStyleXfs>
  <cellXfs count="96">
    <xf numFmtId="0" fontId="0" fillId="0" borderId="0" xfId="0"/>
    <xf numFmtId="0" fontId="0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center"/>
    </xf>
    <xf numFmtId="0" fontId="6" fillId="2" borderId="0" xfId="0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justify" vertical="center" wrapText="1"/>
    </xf>
    <xf numFmtId="164" fontId="4" fillId="2" borderId="1" xfId="0" applyNumberFormat="1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0" fontId="0" fillId="2" borderId="2" xfId="0" applyFont="1" applyFill="1" applyBorder="1"/>
    <xf numFmtId="164" fontId="4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justify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164" fontId="2" fillId="2" borderId="7" xfId="0" applyNumberFormat="1" applyFont="1" applyFill="1" applyBorder="1" applyAlignment="1">
      <alignment horizontal="justify" vertical="center" wrapText="1"/>
    </xf>
    <xf numFmtId="164" fontId="7" fillId="2" borderId="2" xfId="0" applyNumberFormat="1" applyFont="1" applyFill="1" applyBorder="1" applyAlignment="1">
      <alignment horizontal="justify" vertical="center" wrapText="1"/>
    </xf>
    <xf numFmtId="0" fontId="0" fillId="2" borderId="0" xfId="0" applyFont="1" applyFill="1" applyBorder="1"/>
    <xf numFmtId="49" fontId="2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43" fontId="4" fillId="0" borderId="1" xfId="1" applyNumberFormat="1" applyFont="1" applyFill="1" applyBorder="1" applyAlignment="1">
      <alignment horizontal="distributed" wrapText="1"/>
    </xf>
    <xf numFmtId="43" fontId="2" fillId="0" borderId="1" xfId="1" applyNumberFormat="1" applyFont="1" applyFill="1" applyBorder="1" applyAlignment="1">
      <alignment horizontal="distributed" wrapText="1"/>
    </xf>
    <xf numFmtId="39" fontId="2" fillId="0" borderId="1" xfId="1" applyNumberFormat="1" applyFont="1" applyFill="1" applyBorder="1" applyAlignment="1">
      <alignment horizontal="right" wrapText="1"/>
    </xf>
    <xf numFmtId="43" fontId="4" fillId="0" borderId="3" xfId="1" applyNumberFormat="1" applyFont="1" applyFill="1" applyBorder="1" applyAlignment="1">
      <alignment horizontal="distributed" wrapText="1"/>
    </xf>
    <xf numFmtId="43" fontId="2" fillId="0" borderId="3" xfId="1" applyNumberFormat="1" applyFont="1" applyFill="1" applyBorder="1" applyAlignment="1">
      <alignment horizontal="distributed" wrapText="1"/>
    </xf>
    <xf numFmtId="167" fontId="1" fillId="0" borderId="1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6" fontId="2" fillId="0" borderId="0" xfId="1" applyNumberFormat="1" applyFont="1" applyFill="1" applyBorder="1" applyAlignment="1">
      <alignment horizontal="distributed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4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3">
    <cellStyle name="xl34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zoomScale="98" zoomScaleNormal="98" workbookViewId="0">
      <selection activeCell="E45" sqref="E45"/>
    </sheetView>
  </sheetViews>
  <sheetFormatPr defaultColWidth="8.85546875" defaultRowHeight="12.75" x14ac:dyDescent="0.2"/>
  <cols>
    <col min="1" max="1" width="11.7109375" style="8" customWidth="1"/>
    <col min="2" max="2" width="56.85546875" style="8" customWidth="1"/>
    <col min="3" max="3" width="4.28515625" style="8" customWidth="1"/>
    <col min="4" max="4" width="20.7109375" style="8" customWidth="1"/>
    <col min="5" max="5" width="36.85546875" style="8" customWidth="1"/>
    <col min="6" max="6" width="23.7109375" style="8" customWidth="1"/>
    <col min="7" max="7" width="7.28515625" style="8" customWidth="1"/>
    <col min="8" max="8" width="15.85546875" style="38" customWidth="1"/>
    <col min="9" max="9" width="17" style="38" customWidth="1"/>
    <col min="10" max="10" width="16.42578125" style="38" customWidth="1"/>
    <col min="11" max="12" width="17" style="38" customWidth="1"/>
    <col min="13" max="13" width="16.7109375" style="38" customWidth="1"/>
    <col min="14" max="14" width="80.7109375" style="1" customWidth="1"/>
    <col min="15" max="16384" width="8.85546875" style="1"/>
  </cols>
  <sheetData>
    <row r="1" spans="1:13" ht="15.75" x14ac:dyDescent="0.25">
      <c r="B1" s="64" t="s">
        <v>72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 x14ac:dyDescent="0.25">
      <c r="B2" s="64" t="s">
        <v>73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2">
      <c r="L3" s="39"/>
      <c r="M3" s="40" t="s">
        <v>8</v>
      </c>
    </row>
    <row r="4" spans="1:13" x14ac:dyDescent="0.2">
      <c r="L4" s="41" t="s">
        <v>9</v>
      </c>
      <c r="M4" s="40"/>
    </row>
    <row r="5" spans="1:13" x14ac:dyDescent="0.2">
      <c r="A5" s="68" t="s">
        <v>74</v>
      </c>
      <c r="B5" s="68"/>
      <c r="C5" s="68" t="s">
        <v>75</v>
      </c>
      <c r="D5" s="68"/>
      <c r="E5" s="68"/>
      <c r="L5" s="41" t="s">
        <v>10</v>
      </c>
      <c r="M5" s="42">
        <v>44134</v>
      </c>
    </row>
    <row r="6" spans="1:13" x14ac:dyDescent="0.2">
      <c r="A6" s="68" t="s">
        <v>14</v>
      </c>
      <c r="B6" s="68"/>
      <c r="C6" s="68" t="s">
        <v>76</v>
      </c>
      <c r="D6" s="68"/>
      <c r="E6" s="68"/>
      <c r="L6" s="41" t="s">
        <v>11</v>
      </c>
      <c r="M6" s="40"/>
    </row>
    <row r="7" spans="1:13" x14ac:dyDescent="0.2">
      <c r="A7" s="68" t="s">
        <v>15</v>
      </c>
      <c r="B7" s="68"/>
      <c r="C7" s="68" t="s">
        <v>67</v>
      </c>
      <c r="D7" s="68"/>
      <c r="E7" s="68"/>
      <c r="L7" s="41" t="s">
        <v>12</v>
      </c>
      <c r="M7" s="40">
        <v>8614410</v>
      </c>
    </row>
    <row r="8" spans="1:13" x14ac:dyDescent="0.2">
      <c r="L8" s="41" t="s">
        <v>13</v>
      </c>
      <c r="M8" s="40"/>
    </row>
    <row r="9" spans="1:13" ht="12.75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x14ac:dyDescent="0.2">
      <c r="E10" s="10"/>
      <c r="F10" s="10"/>
      <c r="G10" s="10"/>
      <c r="H10" s="43"/>
      <c r="I10" s="43"/>
      <c r="J10" s="43"/>
      <c r="K10" s="43"/>
      <c r="L10" s="43"/>
      <c r="M10" s="43"/>
    </row>
    <row r="11" spans="1:13" ht="39.75" customHeight="1" x14ac:dyDescent="0.2">
      <c r="A11" s="65" t="s">
        <v>5</v>
      </c>
      <c r="B11" s="65" t="s">
        <v>3</v>
      </c>
      <c r="C11" s="80" t="s">
        <v>4</v>
      </c>
      <c r="D11" s="81"/>
      <c r="E11" s="82"/>
      <c r="F11" s="75" t="s">
        <v>61</v>
      </c>
      <c r="G11" s="75" t="s">
        <v>17</v>
      </c>
      <c r="H11" s="83" t="s">
        <v>78</v>
      </c>
      <c r="I11" s="69" t="s">
        <v>79</v>
      </c>
      <c r="J11" s="69" t="s">
        <v>80</v>
      </c>
      <c r="K11" s="72" t="s">
        <v>60</v>
      </c>
      <c r="L11" s="73"/>
      <c r="M11" s="74"/>
    </row>
    <row r="12" spans="1:13" ht="31.5" customHeight="1" x14ac:dyDescent="0.2">
      <c r="A12" s="65"/>
      <c r="B12" s="65"/>
      <c r="C12" s="90" t="s">
        <v>6</v>
      </c>
      <c r="D12" s="91"/>
      <c r="E12" s="61" t="s">
        <v>7</v>
      </c>
      <c r="F12" s="76"/>
      <c r="G12" s="76"/>
      <c r="H12" s="84"/>
      <c r="I12" s="86"/>
      <c r="J12" s="70"/>
      <c r="K12" s="79" t="s">
        <v>62</v>
      </c>
      <c r="L12" s="79" t="s">
        <v>70</v>
      </c>
      <c r="M12" s="79" t="s">
        <v>81</v>
      </c>
    </row>
    <row r="13" spans="1:13" ht="31.5" customHeight="1" x14ac:dyDescent="0.2">
      <c r="A13" s="65"/>
      <c r="B13" s="65"/>
      <c r="C13" s="92"/>
      <c r="D13" s="93"/>
      <c r="E13" s="61"/>
      <c r="F13" s="76"/>
      <c r="G13" s="76"/>
      <c r="H13" s="84"/>
      <c r="I13" s="86"/>
      <c r="J13" s="70"/>
      <c r="K13" s="79"/>
      <c r="L13" s="79"/>
      <c r="M13" s="79"/>
    </row>
    <row r="14" spans="1:13" ht="27" customHeight="1" x14ac:dyDescent="0.2">
      <c r="A14" s="65"/>
      <c r="B14" s="65"/>
      <c r="C14" s="94"/>
      <c r="D14" s="95"/>
      <c r="E14" s="61"/>
      <c r="F14" s="77"/>
      <c r="G14" s="77"/>
      <c r="H14" s="85"/>
      <c r="I14" s="87"/>
      <c r="J14" s="71"/>
      <c r="K14" s="79"/>
      <c r="L14" s="79"/>
      <c r="M14" s="79"/>
    </row>
    <row r="15" spans="1:13" ht="12" customHeight="1" x14ac:dyDescent="0.2">
      <c r="A15" s="9">
        <v>1</v>
      </c>
      <c r="B15" s="9">
        <v>2</v>
      </c>
      <c r="C15" s="88">
        <v>3</v>
      </c>
      <c r="D15" s="89"/>
      <c r="E15" s="12">
        <v>4</v>
      </c>
      <c r="F15" s="12">
        <v>5</v>
      </c>
      <c r="G15" s="9">
        <v>6</v>
      </c>
      <c r="H15" s="40">
        <v>7</v>
      </c>
      <c r="I15" s="40">
        <v>8</v>
      </c>
      <c r="J15" s="40">
        <v>9</v>
      </c>
      <c r="K15" s="40">
        <v>10</v>
      </c>
      <c r="L15" s="40">
        <v>11</v>
      </c>
      <c r="M15" s="40">
        <v>12</v>
      </c>
    </row>
    <row r="16" spans="1:13" ht="30" customHeight="1" x14ac:dyDescent="0.2">
      <c r="A16" s="3"/>
      <c r="B16" s="5" t="s">
        <v>18</v>
      </c>
      <c r="C16" s="62" t="s">
        <v>19</v>
      </c>
      <c r="D16" s="67"/>
      <c r="E16" s="13" t="s">
        <v>0</v>
      </c>
      <c r="F16" s="2"/>
      <c r="G16" s="4"/>
      <c r="H16" s="44">
        <f>H17+H19+H25+H27+H37+H35</f>
        <v>1077</v>
      </c>
      <c r="I16" s="44">
        <f>I17+I19+I25+I27+I37+I35+I39</f>
        <v>660.45999999999992</v>
      </c>
      <c r="J16" s="44">
        <f t="shared" ref="J16:M16" si="0">J17+J19+J25+J27+J37+J35+J39</f>
        <v>1052</v>
      </c>
      <c r="K16" s="44">
        <f t="shared" si="0"/>
        <v>1074</v>
      </c>
      <c r="L16" s="44">
        <f t="shared" si="0"/>
        <v>1259</v>
      </c>
      <c r="M16" s="44">
        <f t="shared" si="0"/>
        <v>1273</v>
      </c>
    </row>
    <row r="17" spans="1:13" ht="44.25" customHeight="1" x14ac:dyDescent="0.2">
      <c r="A17" s="3"/>
      <c r="B17" s="14"/>
      <c r="C17" s="62" t="s">
        <v>21</v>
      </c>
      <c r="D17" s="67"/>
      <c r="E17" s="13" t="s">
        <v>59</v>
      </c>
      <c r="F17" s="13" t="s">
        <v>77</v>
      </c>
      <c r="G17" s="4"/>
      <c r="H17" s="44">
        <f>H18</f>
        <v>182</v>
      </c>
      <c r="I17" s="44">
        <f t="shared" ref="I17:M17" si="1">I18</f>
        <v>113.3</v>
      </c>
      <c r="J17" s="44">
        <f t="shared" si="1"/>
        <v>182</v>
      </c>
      <c r="K17" s="44">
        <f t="shared" si="1"/>
        <v>186</v>
      </c>
      <c r="L17" s="44">
        <f t="shared" si="1"/>
        <v>193</v>
      </c>
      <c r="M17" s="44">
        <f t="shared" si="1"/>
        <v>203</v>
      </c>
    </row>
    <row r="18" spans="1:13" ht="81.75" customHeight="1" x14ac:dyDescent="0.2">
      <c r="A18" s="3"/>
      <c r="B18" s="15"/>
      <c r="C18" s="57" t="s">
        <v>22</v>
      </c>
      <c r="D18" s="60"/>
      <c r="E18" s="16" t="s">
        <v>23</v>
      </c>
      <c r="F18" s="13" t="s">
        <v>77</v>
      </c>
      <c r="G18" s="4"/>
      <c r="H18" s="45">
        <v>182</v>
      </c>
      <c r="I18" s="45">
        <v>113.3</v>
      </c>
      <c r="J18" s="45">
        <v>182</v>
      </c>
      <c r="K18" s="45">
        <v>186</v>
      </c>
      <c r="L18" s="45">
        <v>193</v>
      </c>
      <c r="M18" s="45">
        <v>203</v>
      </c>
    </row>
    <row r="19" spans="1:13" ht="49.5" customHeight="1" x14ac:dyDescent="0.2">
      <c r="A19" s="3"/>
      <c r="B19" s="5" t="s">
        <v>25</v>
      </c>
      <c r="C19" s="62" t="s">
        <v>100</v>
      </c>
      <c r="D19" s="67"/>
      <c r="E19" s="13" t="s">
        <v>24</v>
      </c>
      <c r="F19" s="13" t="s">
        <v>82</v>
      </c>
      <c r="G19" s="17"/>
      <c r="H19" s="44">
        <f>H20</f>
        <v>676</v>
      </c>
      <c r="I19" s="44">
        <f t="shared" ref="I19:M19" si="2">I20</f>
        <v>446.1</v>
      </c>
      <c r="J19" s="44">
        <f t="shared" si="2"/>
        <v>651</v>
      </c>
      <c r="K19" s="44">
        <f t="shared" si="2"/>
        <v>669</v>
      </c>
      <c r="L19" s="44">
        <f t="shared" si="2"/>
        <v>839</v>
      </c>
      <c r="M19" s="44">
        <f t="shared" si="2"/>
        <v>839</v>
      </c>
    </row>
    <row r="20" spans="1:13" ht="34.5" customHeight="1" x14ac:dyDescent="0.2">
      <c r="A20" s="3"/>
      <c r="B20" s="18"/>
      <c r="C20" s="57" t="s">
        <v>64</v>
      </c>
      <c r="D20" s="60"/>
      <c r="E20" s="16" t="s">
        <v>26</v>
      </c>
      <c r="F20" s="13" t="s">
        <v>82</v>
      </c>
      <c r="G20" s="17"/>
      <c r="H20" s="45">
        <f>H21+H22+H23+H24</f>
        <v>676</v>
      </c>
      <c r="I20" s="45">
        <f t="shared" ref="I20:M20" si="3">I21+I22+I23+I24</f>
        <v>446.1</v>
      </c>
      <c r="J20" s="45">
        <f t="shared" si="3"/>
        <v>651</v>
      </c>
      <c r="K20" s="45">
        <f t="shared" si="3"/>
        <v>669</v>
      </c>
      <c r="L20" s="45">
        <f t="shared" si="3"/>
        <v>839</v>
      </c>
      <c r="M20" s="45">
        <f t="shared" si="3"/>
        <v>839</v>
      </c>
    </row>
    <row r="21" spans="1:13" ht="73.5" customHeight="1" x14ac:dyDescent="0.2">
      <c r="A21" s="3"/>
      <c r="B21" s="19"/>
      <c r="C21" s="57" t="s">
        <v>63</v>
      </c>
      <c r="D21" s="60"/>
      <c r="E21" s="16" t="s">
        <v>27</v>
      </c>
      <c r="F21" s="13" t="s">
        <v>82</v>
      </c>
      <c r="G21" s="17"/>
      <c r="H21" s="45">
        <v>294</v>
      </c>
      <c r="I21" s="45">
        <v>207.98</v>
      </c>
      <c r="J21" s="45">
        <v>294</v>
      </c>
      <c r="K21" s="45">
        <v>308</v>
      </c>
      <c r="L21" s="45">
        <v>309</v>
      </c>
      <c r="M21" s="45">
        <v>309</v>
      </c>
    </row>
    <row r="22" spans="1:13" ht="80.25" customHeight="1" x14ac:dyDescent="0.2">
      <c r="A22" s="3"/>
      <c r="B22" s="18"/>
      <c r="C22" s="57" t="s">
        <v>28</v>
      </c>
      <c r="D22" s="60"/>
      <c r="E22" s="16" t="s">
        <v>29</v>
      </c>
      <c r="F22" s="13" t="s">
        <v>82</v>
      </c>
      <c r="G22" s="17"/>
      <c r="H22" s="45">
        <v>3</v>
      </c>
      <c r="I22" s="45">
        <v>1.44</v>
      </c>
      <c r="J22" s="45">
        <v>3</v>
      </c>
      <c r="K22" s="45">
        <v>2</v>
      </c>
      <c r="L22" s="45">
        <v>2</v>
      </c>
      <c r="M22" s="45">
        <v>2</v>
      </c>
    </row>
    <row r="23" spans="1:13" ht="68.25" customHeight="1" x14ac:dyDescent="0.2">
      <c r="A23" s="3"/>
      <c r="B23" s="20"/>
      <c r="C23" s="57" t="s">
        <v>30</v>
      </c>
      <c r="D23" s="60"/>
      <c r="E23" s="16" t="s">
        <v>31</v>
      </c>
      <c r="F23" s="13" t="s">
        <v>82</v>
      </c>
      <c r="G23" s="17"/>
      <c r="H23" s="45">
        <v>399</v>
      </c>
      <c r="I23" s="45">
        <v>277.3</v>
      </c>
      <c r="J23" s="45">
        <v>399</v>
      </c>
      <c r="K23" s="45">
        <v>402</v>
      </c>
      <c r="L23" s="45">
        <v>585</v>
      </c>
      <c r="M23" s="45">
        <v>585</v>
      </c>
    </row>
    <row r="24" spans="1:13" ht="69.75" customHeight="1" x14ac:dyDescent="0.2">
      <c r="A24" s="3"/>
      <c r="B24" s="19"/>
      <c r="C24" s="57" t="s">
        <v>32</v>
      </c>
      <c r="D24" s="60"/>
      <c r="E24" s="16" t="s">
        <v>33</v>
      </c>
      <c r="F24" s="13" t="s">
        <v>82</v>
      </c>
      <c r="G24" s="17"/>
      <c r="H24" s="46">
        <v>-20</v>
      </c>
      <c r="I24" s="46">
        <v>-40.619999999999997</v>
      </c>
      <c r="J24" s="46">
        <v>-45</v>
      </c>
      <c r="K24" s="46">
        <v>-43</v>
      </c>
      <c r="L24" s="46">
        <v>-57</v>
      </c>
      <c r="M24" s="46">
        <v>-57</v>
      </c>
    </row>
    <row r="25" spans="1:13" ht="44.25" customHeight="1" x14ac:dyDescent="0.2">
      <c r="A25" s="3"/>
      <c r="B25" s="21" t="s">
        <v>34</v>
      </c>
      <c r="C25" s="62" t="s">
        <v>35</v>
      </c>
      <c r="D25" s="67"/>
      <c r="E25" s="13" t="s">
        <v>36</v>
      </c>
      <c r="F25" s="13" t="s">
        <v>20</v>
      </c>
      <c r="G25" s="17"/>
      <c r="H25" s="44">
        <f>H26</f>
        <v>17</v>
      </c>
      <c r="I25" s="44">
        <f t="shared" ref="I25:M25" si="4">I26</f>
        <v>8.2799999999999994</v>
      </c>
      <c r="J25" s="44">
        <f t="shared" si="4"/>
        <v>17</v>
      </c>
      <c r="K25" s="44">
        <f t="shared" si="4"/>
        <v>10</v>
      </c>
      <c r="L25" s="44">
        <f t="shared" si="4"/>
        <v>10</v>
      </c>
      <c r="M25" s="44">
        <f t="shared" si="4"/>
        <v>12</v>
      </c>
    </row>
    <row r="26" spans="1:13" ht="44.25" customHeight="1" x14ac:dyDescent="0.2">
      <c r="A26" s="3"/>
      <c r="B26" s="21"/>
      <c r="C26" s="57" t="s">
        <v>65</v>
      </c>
      <c r="D26" s="60"/>
      <c r="E26" s="16" t="s">
        <v>66</v>
      </c>
      <c r="F26" s="16" t="s">
        <v>83</v>
      </c>
      <c r="G26" s="17"/>
      <c r="H26" s="45">
        <v>17</v>
      </c>
      <c r="I26" s="45">
        <v>8.2799999999999994</v>
      </c>
      <c r="J26" s="45">
        <v>17</v>
      </c>
      <c r="K26" s="45">
        <v>10</v>
      </c>
      <c r="L26" s="45">
        <v>10</v>
      </c>
      <c r="M26" s="45">
        <v>12</v>
      </c>
    </row>
    <row r="27" spans="1:13" ht="33.75" x14ac:dyDescent="0.2">
      <c r="A27" s="3"/>
      <c r="B27" s="21" t="s">
        <v>48</v>
      </c>
      <c r="C27" s="57" t="s">
        <v>37</v>
      </c>
      <c r="D27" s="60"/>
      <c r="E27" s="13" t="s">
        <v>38</v>
      </c>
      <c r="F27" s="16" t="s">
        <v>83</v>
      </c>
      <c r="G27" s="17"/>
      <c r="H27" s="44">
        <f>H29+H32+H28</f>
        <v>146</v>
      </c>
      <c r="I27" s="44">
        <f t="shared" ref="I27:M27" si="5">I29+I32+I28</f>
        <v>64.55</v>
      </c>
      <c r="J27" s="44">
        <f t="shared" si="5"/>
        <v>146</v>
      </c>
      <c r="K27" s="44">
        <f t="shared" si="5"/>
        <v>151</v>
      </c>
      <c r="L27" s="44">
        <f t="shared" si="5"/>
        <v>157</v>
      </c>
      <c r="M27" s="44">
        <f t="shared" si="5"/>
        <v>157</v>
      </c>
    </row>
    <row r="28" spans="1:13" ht="47.25" customHeight="1" x14ac:dyDescent="0.2">
      <c r="A28" s="3"/>
      <c r="B28" s="19"/>
      <c r="C28" s="57" t="s">
        <v>39</v>
      </c>
      <c r="D28" s="60"/>
      <c r="E28" s="16" t="s">
        <v>40</v>
      </c>
      <c r="F28" s="16" t="s">
        <v>83</v>
      </c>
      <c r="G28" s="17"/>
      <c r="H28" s="45">
        <v>12</v>
      </c>
      <c r="I28" s="45">
        <v>1.1000000000000001</v>
      </c>
      <c r="J28" s="45">
        <v>12</v>
      </c>
      <c r="K28" s="45">
        <v>12</v>
      </c>
      <c r="L28" s="45">
        <v>12</v>
      </c>
      <c r="M28" s="45">
        <v>12</v>
      </c>
    </row>
    <row r="29" spans="1:13" ht="48.75" customHeight="1" x14ac:dyDescent="0.2">
      <c r="A29" s="3"/>
      <c r="B29" s="18"/>
      <c r="C29" s="57" t="s">
        <v>84</v>
      </c>
      <c r="D29" s="60"/>
      <c r="E29" s="55" t="s">
        <v>85</v>
      </c>
      <c r="F29" s="16" t="s">
        <v>83</v>
      </c>
      <c r="G29" s="17"/>
      <c r="H29" s="45">
        <f>H30+H31</f>
        <v>99</v>
      </c>
      <c r="I29" s="45">
        <f t="shared" ref="I29:J29" si="6">I30+I31</f>
        <v>44.73</v>
      </c>
      <c r="J29" s="45">
        <f t="shared" si="6"/>
        <v>99</v>
      </c>
      <c r="K29" s="45">
        <f t="shared" ref="K29" si="7">K30+K31</f>
        <v>103</v>
      </c>
      <c r="L29" s="45">
        <f t="shared" ref="L29" si="8">L30+L31</f>
        <v>108</v>
      </c>
      <c r="M29" s="45">
        <f t="shared" ref="M29" si="9">M30+M31</f>
        <v>108</v>
      </c>
    </row>
    <row r="30" spans="1:13" ht="48.75" customHeight="1" x14ac:dyDescent="0.2">
      <c r="A30" s="3"/>
      <c r="B30" s="18"/>
      <c r="C30" s="57" t="s">
        <v>86</v>
      </c>
      <c r="D30" s="60"/>
      <c r="E30" s="16" t="s">
        <v>87</v>
      </c>
      <c r="F30" s="16" t="s">
        <v>83</v>
      </c>
      <c r="G30" s="53"/>
      <c r="H30" s="45">
        <v>1</v>
      </c>
      <c r="I30" s="45">
        <v>1.87</v>
      </c>
      <c r="J30" s="45">
        <v>1</v>
      </c>
      <c r="K30" s="45">
        <v>1</v>
      </c>
      <c r="L30" s="45">
        <v>1</v>
      </c>
      <c r="M30" s="45">
        <v>1</v>
      </c>
    </row>
    <row r="31" spans="1:13" ht="48.75" customHeight="1" x14ac:dyDescent="0.2">
      <c r="A31" s="3"/>
      <c r="B31" s="18"/>
      <c r="C31" s="57" t="s">
        <v>84</v>
      </c>
      <c r="D31" s="60"/>
      <c r="E31" s="16" t="s">
        <v>88</v>
      </c>
      <c r="F31" s="16" t="s">
        <v>83</v>
      </c>
      <c r="G31" s="53"/>
      <c r="H31" s="45">
        <v>98</v>
      </c>
      <c r="I31" s="45">
        <v>42.86</v>
      </c>
      <c r="J31" s="45">
        <v>98</v>
      </c>
      <c r="K31" s="45">
        <v>102</v>
      </c>
      <c r="L31" s="45">
        <v>107</v>
      </c>
      <c r="M31" s="45">
        <v>107</v>
      </c>
    </row>
    <row r="32" spans="1:13" ht="33.75" x14ac:dyDescent="0.2">
      <c r="A32" s="3"/>
      <c r="B32" s="18"/>
      <c r="C32" s="57" t="s">
        <v>41</v>
      </c>
      <c r="D32" s="60"/>
      <c r="E32" s="56" t="s">
        <v>42</v>
      </c>
      <c r="F32" s="16" t="s">
        <v>83</v>
      </c>
      <c r="G32" s="17"/>
      <c r="H32" s="45">
        <f>H33+H34</f>
        <v>35</v>
      </c>
      <c r="I32" s="45">
        <f>I33+I34</f>
        <v>18.720000000000002</v>
      </c>
      <c r="J32" s="45">
        <f t="shared" ref="J32:M32" si="10">J33+J34</f>
        <v>35</v>
      </c>
      <c r="K32" s="45">
        <f t="shared" si="10"/>
        <v>36</v>
      </c>
      <c r="L32" s="45">
        <f t="shared" si="10"/>
        <v>37</v>
      </c>
      <c r="M32" s="45">
        <f t="shared" si="10"/>
        <v>37</v>
      </c>
    </row>
    <row r="33" spans="1:13" ht="33.75" x14ac:dyDescent="0.2">
      <c r="A33" s="3"/>
      <c r="B33" s="19"/>
      <c r="C33" s="57" t="s">
        <v>43</v>
      </c>
      <c r="D33" s="60"/>
      <c r="E33" s="16" t="s">
        <v>44</v>
      </c>
      <c r="F33" s="16" t="s">
        <v>83</v>
      </c>
      <c r="G33" s="17"/>
      <c r="H33" s="45">
        <v>32</v>
      </c>
      <c r="I33" s="45">
        <v>18.350000000000001</v>
      </c>
      <c r="J33" s="45">
        <v>32</v>
      </c>
      <c r="K33" s="45">
        <v>33</v>
      </c>
      <c r="L33" s="45">
        <v>34</v>
      </c>
      <c r="M33" s="45">
        <v>34</v>
      </c>
    </row>
    <row r="34" spans="1:13" ht="37.5" customHeight="1" x14ac:dyDescent="0.2">
      <c r="A34" s="3"/>
      <c r="B34" s="20"/>
      <c r="C34" s="57" t="s">
        <v>45</v>
      </c>
      <c r="D34" s="60"/>
      <c r="E34" s="22" t="s">
        <v>46</v>
      </c>
      <c r="F34" s="16" t="s">
        <v>83</v>
      </c>
      <c r="G34" s="17"/>
      <c r="H34" s="45">
        <v>3</v>
      </c>
      <c r="I34" s="45">
        <v>0.37</v>
      </c>
      <c r="J34" s="45">
        <v>3</v>
      </c>
      <c r="K34" s="45">
        <v>3</v>
      </c>
      <c r="L34" s="45">
        <v>3</v>
      </c>
      <c r="M34" s="45">
        <v>3</v>
      </c>
    </row>
    <row r="35" spans="1:13" ht="33.75" x14ac:dyDescent="0.2">
      <c r="A35" s="3"/>
      <c r="B35" s="5" t="s">
        <v>47</v>
      </c>
      <c r="C35" s="62" t="s">
        <v>49</v>
      </c>
      <c r="D35" s="63"/>
      <c r="E35" s="23" t="s">
        <v>50</v>
      </c>
      <c r="F35" s="16" t="s">
        <v>83</v>
      </c>
      <c r="G35" s="2"/>
      <c r="H35" s="44">
        <f>H36</f>
        <v>2</v>
      </c>
      <c r="I35" s="44">
        <f t="shared" ref="I35:M35" si="11">I36</f>
        <v>0.75</v>
      </c>
      <c r="J35" s="44">
        <f t="shared" si="11"/>
        <v>2</v>
      </c>
      <c r="K35" s="44">
        <f t="shared" si="11"/>
        <v>2</v>
      </c>
      <c r="L35" s="44">
        <f t="shared" si="11"/>
        <v>2</v>
      </c>
      <c r="M35" s="44">
        <f t="shared" si="11"/>
        <v>2</v>
      </c>
    </row>
    <row r="36" spans="1:13" ht="89.25" customHeight="1" x14ac:dyDescent="0.2">
      <c r="A36" s="3"/>
      <c r="B36" s="19"/>
      <c r="C36" s="57" t="s">
        <v>89</v>
      </c>
      <c r="D36" s="60"/>
      <c r="E36" s="16" t="s">
        <v>90</v>
      </c>
      <c r="F36" s="16" t="s">
        <v>83</v>
      </c>
      <c r="G36" s="17"/>
      <c r="H36" s="45">
        <v>2</v>
      </c>
      <c r="I36" s="45">
        <v>0.75</v>
      </c>
      <c r="J36" s="45">
        <v>2</v>
      </c>
      <c r="K36" s="45">
        <v>2</v>
      </c>
      <c r="L36" s="45">
        <v>2</v>
      </c>
      <c r="M36" s="45">
        <v>2</v>
      </c>
    </row>
    <row r="37" spans="1:13" ht="58.5" customHeight="1" x14ac:dyDescent="0.2">
      <c r="A37" s="3"/>
      <c r="B37" s="5" t="s">
        <v>51</v>
      </c>
      <c r="C37" s="62" t="s">
        <v>110</v>
      </c>
      <c r="D37" s="67"/>
      <c r="E37" s="23" t="s">
        <v>52</v>
      </c>
      <c r="F37" s="23" t="s">
        <v>53</v>
      </c>
      <c r="G37" s="17"/>
      <c r="H37" s="44">
        <f>H38</f>
        <v>54</v>
      </c>
      <c r="I37" s="44">
        <f>I38</f>
        <v>20.98</v>
      </c>
      <c r="J37" s="44">
        <f t="shared" ref="J37" si="12">J38</f>
        <v>54</v>
      </c>
      <c r="K37" s="44">
        <f t="shared" ref="K37" si="13">K38</f>
        <v>56</v>
      </c>
      <c r="L37" s="44">
        <f t="shared" ref="L37" si="14">L38</f>
        <v>58</v>
      </c>
      <c r="M37" s="44">
        <f t="shared" ref="M37" si="15">M38</f>
        <v>60</v>
      </c>
    </row>
    <row r="38" spans="1:13" ht="93.75" customHeight="1" x14ac:dyDescent="0.2">
      <c r="A38" s="3"/>
      <c r="B38" s="20"/>
      <c r="C38" s="57" t="s">
        <v>98</v>
      </c>
      <c r="D38" s="60"/>
      <c r="E38" s="24" t="s">
        <v>91</v>
      </c>
      <c r="F38" s="7" t="s">
        <v>92</v>
      </c>
      <c r="G38" s="17"/>
      <c r="H38" s="45">
        <v>54</v>
      </c>
      <c r="I38" s="45">
        <v>20.98</v>
      </c>
      <c r="J38" s="45">
        <v>54</v>
      </c>
      <c r="K38" s="45">
        <v>56</v>
      </c>
      <c r="L38" s="45">
        <v>58</v>
      </c>
      <c r="M38" s="45">
        <v>60</v>
      </c>
    </row>
    <row r="39" spans="1:13" ht="55.5" customHeight="1" x14ac:dyDescent="0.2">
      <c r="A39" s="3"/>
      <c r="B39" s="5" t="s">
        <v>54</v>
      </c>
      <c r="C39" s="62" t="s">
        <v>99</v>
      </c>
      <c r="D39" s="63"/>
      <c r="E39" s="6" t="s">
        <v>1</v>
      </c>
      <c r="F39" s="26"/>
      <c r="G39" s="25"/>
      <c r="H39" s="47">
        <f>H40</f>
        <v>0</v>
      </c>
      <c r="I39" s="47">
        <f t="shared" ref="I39:M39" si="16">I40</f>
        <v>6.5</v>
      </c>
      <c r="J39" s="47">
        <f t="shared" si="16"/>
        <v>0</v>
      </c>
      <c r="K39" s="47">
        <f t="shared" si="16"/>
        <v>0</v>
      </c>
      <c r="L39" s="47">
        <f t="shared" si="16"/>
        <v>0</v>
      </c>
      <c r="M39" s="47">
        <f t="shared" si="16"/>
        <v>0</v>
      </c>
    </row>
    <row r="40" spans="1:13" ht="55.5" customHeight="1" x14ac:dyDescent="0.2">
      <c r="A40" s="3"/>
      <c r="B40" s="21"/>
      <c r="C40" s="57" t="s">
        <v>101</v>
      </c>
      <c r="D40" s="60"/>
      <c r="E40" s="16" t="s">
        <v>69</v>
      </c>
      <c r="F40" s="54" t="s">
        <v>92</v>
      </c>
      <c r="G40" s="36"/>
      <c r="H40" s="47"/>
      <c r="I40" s="47">
        <v>6.5</v>
      </c>
      <c r="J40" s="47"/>
      <c r="K40" s="48"/>
      <c r="L40" s="48"/>
      <c r="M40" s="48"/>
    </row>
    <row r="41" spans="1:13" ht="47.25" customHeight="1" x14ac:dyDescent="0.2">
      <c r="A41" s="3"/>
      <c r="B41" s="5" t="s">
        <v>55</v>
      </c>
      <c r="C41" s="61" t="s">
        <v>56</v>
      </c>
      <c r="D41" s="61"/>
      <c r="E41" s="27" t="s">
        <v>57</v>
      </c>
      <c r="F41" s="28"/>
      <c r="G41" s="25"/>
      <c r="H41" s="50">
        <f>H42</f>
        <v>47977.91</v>
      </c>
      <c r="I41" s="50">
        <f t="shared" ref="I41:M41" si="17">I42</f>
        <v>9929.7599999999984</v>
      </c>
      <c r="J41" s="50">
        <f t="shared" si="17"/>
        <v>47977.91</v>
      </c>
      <c r="K41" s="50">
        <f t="shared" si="17"/>
        <v>3941.09</v>
      </c>
      <c r="L41" s="50">
        <f t="shared" si="17"/>
        <v>4038.9300000000003</v>
      </c>
      <c r="M41" s="50">
        <f t="shared" si="17"/>
        <v>4042.86</v>
      </c>
    </row>
    <row r="42" spans="1:13" ht="50.25" customHeight="1" x14ac:dyDescent="0.2">
      <c r="A42" s="3"/>
      <c r="B42" s="20"/>
      <c r="C42" s="59" t="s">
        <v>102</v>
      </c>
      <c r="D42" s="59"/>
      <c r="E42" s="29" t="s">
        <v>2</v>
      </c>
      <c r="F42" s="54" t="s">
        <v>92</v>
      </c>
      <c r="G42" s="25"/>
      <c r="H42" s="49">
        <f>H43+H45+H48</f>
        <v>47977.91</v>
      </c>
      <c r="I42" s="49">
        <f t="shared" ref="I42:M42" si="18">I43+I45+I48</f>
        <v>9929.7599999999984</v>
      </c>
      <c r="J42" s="49">
        <f t="shared" si="18"/>
        <v>47977.91</v>
      </c>
      <c r="K42" s="49">
        <f t="shared" si="18"/>
        <v>3941.09</v>
      </c>
      <c r="L42" s="49">
        <f t="shared" si="18"/>
        <v>4038.9300000000003</v>
      </c>
      <c r="M42" s="49">
        <f t="shared" si="18"/>
        <v>4042.86</v>
      </c>
    </row>
    <row r="43" spans="1:13" ht="34.5" customHeight="1" x14ac:dyDescent="0.2">
      <c r="A43" s="3"/>
      <c r="B43" s="19"/>
      <c r="C43" s="59" t="s">
        <v>103</v>
      </c>
      <c r="D43" s="59"/>
      <c r="E43" s="16" t="s">
        <v>58</v>
      </c>
      <c r="F43" s="54" t="s">
        <v>92</v>
      </c>
      <c r="G43" s="25"/>
      <c r="H43" s="50">
        <f>H44</f>
        <v>1616.6</v>
      </c>
      <c r="I43" s="50">
        <f t="shared" ref="I43:M43" si="19">I44</f>
        <v>1212.48</v>
      </c>
      <c r="J43" s="50">
        <f t="shared" si="19"/>
        <v>1616.6</v>
      </c>
      <c r="K43" s="50">
        <f t="shared" si="19"/>
        <v>1796.2</v>
      </c>
      <c r="L43" s="50">
        <f t="shared" si="19"/>
        <v>1877.6</v>
      </c>
      <c r="M43" s="50">
        <f t="shared" si="19"/>
        <v>1956.66</v>
      </c>
    </row>
    <row r="44" spans="1:13" ht="38.25" x14ac:dyDescent="0.2">
      <c r="A44" s="3"/>
      <c r="B44" s="19"/>
      <c r="C44" s="59" t="s">
        <v>104</v>
      </c>
      <c r="D44" s="57"/>
      <c r="E44" s="16" t="s">
        <v>93</v>
      </c>
      <c r="F44" s="54" t="s">
        <v>92</v>
      </c>
      <c r="G44" s="30"/>
      <c r="H44" s="49">
        <v>1616.6</v>
      </c>
      <c r="I44" s="49">
        <v>1212.48</v>
      </c>
      <c r="J44" s="49">
        <v>1616.6</v>
      </c>
      <c r="K44" s="49">
        <v>1796.2</v>
      </c>
      <c r="L44" s="49">
        <v>1877.6</v>
      </c>
      <c r="M44" s="49">
        <v>1956.66</v>
      </c>
    </row>
    <row r="45" spans="1:13" ht="38.25" x14ac:dyDescent="0.2">
      <c r="A45" s="3"/>
      <c r="B45" s="19"/>
      <c r="C45" s="59" t="s">
        <v>105</v>
      </c>
      <c r="D45" s="59"/>
      <c r="E45" s="24" t="s">
        <v>16</v>
      </c>
      <c r="F45" s="54" t="s">
        <v>92</v>
      </c>
      <c r="G45" s="30"/>
      <c r="H45" s="50">
        <f>H46+H47</f>
        <v>61.77</v>
      </c>
      <c r="I45" s="50">
        <f t="shared" ref="I45:M45" si="20">I46+I47</f>
        <v>48.65</v>
      </c>
      <c r="J45" s="50">
        <f t="shared" si="20"/>
        <v>61.77</v>
      </c>
      <c r="K45" s="50">
        <f t="shared" si="20"/>
        <v>61.96</v>
      </c>
      <c r="L45" s="50">
        <f t="shared" si="20"/>
        <v>9.32</v>
      </c>
      <c r="M45" s="50">
        <f t="shared" si="20"/>
        <v>9.32</v>
      </c>
    </row>
    <row r="46" spans="1:13" ht="51" customHeight="1" x14ac:dyDescent="0.2">
      <c r="A46" s="3"/>
      <c r="B46" s="19"/>
      <c r="C46" s="57" t="s">
        <v>106</v>
      </c>
      <c r="D46" s="58"/>
      <c r="E46" s="24" t="s">
        <v>94</v>
      </c>
      <c r="F46" s="54" t="s">
        <v>92</v>
      </c>
      <c r="G46" s="31"/>
      <c r="H46" s="49">
        <v>52.45</v>
      </c>
      <c r="I46" s="49">
        <v>39.33</v>
      </c>
      <c r="J46" s="49">
        <v>52.45</v>
      </c>
      <c r="K46" s="49">
        <v>52.64</v>
      </c>
      <c r="L46" s="49"/>
      <c r="M46" s="49"/>
    </row>
    <row r="47" spans="1:13" ht="38.25" x14ac:dyDescent="0.2">
      <c r="A47" s="3"/>
      <c r="B47" s="32"/>
      <c r="C47" s="59" t="s">
        <v>107</v>
      </c>
      <c r="D47" s="57"/>
      <c r="E47" s="16" t="s">
        <v>95</v>
      </c>
      <c r="F47" s="54" t="s">
        <v>92</v>
      </c>
      <c r="G47" s="2"/>
      <c r="H47" s="49">
        <v>9.32</v>
      </c>
      <c r="I47" s="49">
        <v>9.32</v>
      </c>
      <c r="J47" s="49">
        <v>9.32</v>
      </c>
      <c r="K47" s="49">
        <v>9.32</v>
      </c>
      <c r="L47" s="49">
        <v>9.32</v>
      </c>
      <c r="M47" s="49">
        <v>9.32</v>
      </c>
    </row>
    <row r="48" spans="1:13" ht="46.5" customHeight="1" x14ac:dyDescent="0.2">
      <c r="A48" s="3"/>
      <c r="B48" s="3"/>
      <c r="C48" s="57" t="s">
        <v>108</v>
      </c>
      <c r="D48" s="58"/>
      <c r="E48" s="16" t="s">
        <v>71</v>
      </c>
      <c r="F48" s="54" t="s">
        <v>92</v>
      </c>
      <c r="G48" s="37"/>
      <c r="H48" s="50">
        <f>H49</f>
        <v>46299.54</v>
      </c>
      <c r="I48" s="50">
        <f t="shared" ref="I48:M48" si="21">I49</f>
        <v>8668.6299999999992</v>
      </c>
      <c r="J48" s="50">
        <f t="shared" si="21"/>
        <v>46299.54</v>
      </c>
      <c r="K48" s="50">
        <f t="shared" si="21"/>
        <v>2082.9299999999998</v>
      </c>
      <c r="L48" s="50">
        <f t="shared" si="21"/>
        <v>2152.0100000000002</v>
      </c>
      <c r="M48" s="50">
        <f t="shared" si="21"/>
        <v>2076.88</v>
      </c>
    </row>
    <row r="49" spans="1:13" ht="66.75" customHeight="1" x14ac:dyDescent="0.2">
      <c r="A49" s="3"/>
      <c r="B49" s="3"/>
      <c r="C49" s="57" t="s">
        <v>109</v>
      </c>
      <c r="D49" s="58"/>
      <c r="E49" s="16" t="s">
        <v>96</v>
      </c>
      <c r="F49" s="54" t="s">
        <v>92</v>
      </c>
      <c r="G49" s="37"/>
      <c r="H49" s="49">
        <v>46299.54</v>
      </c>
      <c r="I49" s="49">
        <v>8668.6299999999992</v>
      </c>
      <c r="J49" s="49">
        <v>46299.54</v>
      </c>
      <c r="K49" s="49">
        <v>2082.9299999999998</v>
      </c>
      <c r="L49" s="49">
        <v>2152.0100000000002</v>
      </c>
      <c r="M49" s="49">
        <v>2076.88</v>
      </c>
    </row>
    <row r="50" spans="1:13" ht="18.75" customHeight="1" x14ac:dyDescent="0.2">
      <c r="A50" s="33"/>
      <c r="B50" s="33"/>
      <c r="C50" s="34"/>
      <c r="D50" s="34"/>
      <c r="E50" s="35"/>
      <c r="F50" s="13" t="s">
        <v>68</v>
      </c>
      <c r="G50" s="11"/>
      <c r="H50" s="51">
        <f t="shared" ref="H50:M50" si="22">H16+H41</f>
        <v>49054.91</v>
      </c>
      <c r="I50" s="51">
        <f t="shared" si="22"/>
        <v>10590.219999999998</v>
      </c>
      <c r="J50" s="51">
        <f t="shared" si="22"/>
        <v>49029.91</v>
      </c>
      <c r="K50" s="51">
        <f t="shared" si="22"/>
        <v>5015.09</v>
      </c>
      <c r="L50" s="51">
        <f t="shared" si="22"/>
        <v>5297.93</v>
      </c>
      <c r="M50" s="51">
        <f t="shared" si="22"/>
        <v>5315.8600000000006</v>
      </c>
    </row>
    <row r="51" spans="1:13" ht="18" customHeight="1" x14ac:dyDescent="0.2">
      <c r="A51" s="66"/>
      <c r="B51" s="66"/>
      <c r="C51" s="66"/>
      <c r="D51" s="66"/>
      <c r="E51" s="66"/>
      <c r="F51" s="66"/>
      <c r="G51" s="66"/>
      <c r="H51" s="66"/>
      <c r="I51" s="52"/>
    </row>
    <row r="52" spans="1:13" x14ac:dyDescent="0.2">
      <c r="A52" s="66"/>
      <c r="B52" s="66"/>
      <c r="C52" s="66"/>
      <c r="D52" s="66"/>
      <c r="E52" s="66"/>
      <c r="F52" s="66"/>
      <c r="G52" s="66"/>
      <c r="H52" s="66"/>
      <c r="I52" s="52"/>
    </row>
    <row r="54" spans="1:13" x14ac:dyDescent="0.2">
      <c r="B54" s="8" t="s">
        <v>97</v>
      </c>
    </row>
  </sheetData>
  <mergeCells count="60">
    <mergeCell ref="C7:E7"/>
    <mergeCell ref="A5:B5"/>
    <mergeCell ref="A6:B6"/>
    <mergeCell ref="A7:B7"/>
    <mergeCell ref="C26:D26"/>
    <mergeCell ref="C18:D18"/>
    <mergeCell ref="C15:D15"/>
    <mergeCell ref="C17:D17"/>
    <mergeCell ref="A11:A14"/>
    <mergeCell ref="C12:D14"/>
    <mergeCell ref="C16:D16"/>
    <mergeCell ref="C25:D25"/>
    <mergeCell ref="C21:D21"/>
    <mergeCell ref="C22:D22"/>
    <mergeCell ref="C24:D24"/>
    <mergeCell ref="C20:D20"/>
    <mergeCell ref="C23:D23"/>
    <mergeCell ref="H11:H14"/>
    <mergeCell ref="I11:I14"/>
    <mergeCell ref="E12:E14"/>
    <mergeCell ref="A51:H51"/>
    <mergeCell ref="C37:D37"/>
    <mergeCell ref="C38:D38"/>
    <mergeCell ref="C27:D27"/>
    <mergeCell ref="C34:D34"/>
    <mergeCell ref="C35:D35"/>
    <mergeCell ref="C36:D36"/>
    <mergeCell ref="C28:D28"/>
    <mergeCell ref="C29:D29"/>
    <mergeCell ref="C33:D33"/>
    <mergeCell ref="C32:D32"/>
    <mergeCell ref="C30:D30"/>
    <mergeCell ref="B2:M2"/>
    <mergeCell ref="B11:B14"/>
    <mergeCell ref="A52:H52"/>
    <mergeCell ref="C19:D19"/>
    <mergeCell ref="B1:M1"/>
    <mergeCell ref="C5:E5"/>
    <mergeCell ref="C6:E6"/>
    <mergeCell ref="J11:J14"/>
    <mergeCell ref="K11:M11"/>
    <mergeCell ref="G11:G14"/>
    <mergeCell ref="A9:M9"/>
    <mergeCell ref="K12:K14"/>
    <mergeCell ref="L12:L14"/>
    <mergeCell ref="M12:M14"/>
    <mergeCell ref="C11:E11"/>
    <mergeCell ref="F11:F14"/>
    <mergeCell ref="C31:D31"/>
    <mergeCell ref="C43:D43"/>
    <mergeCell ref="C44:D44"/>
    <mergeCell ref="C41:D41"/>
    <mergeCell ref="C42:D42"/>
    <mergeCell ref="C39:D39"/>
    <mergeCell ref="C40:D40"/>
    <mergeCell ref="C48:D48"/>
    <mergeCell ref="C49:D49"/>
    <mergeCell ref="C46:D46"/>
    <mergeCell ref="C47:D47"/>
    <mergeCell ref="C45:D45"/>
  </mergeCells>
  <pageMargins left="0.39370078740157483" right="0.39370078740157483" top="0.59055118110236227" bottom="0.59055118110236227" header="0" footer="0"/>
  <pageSetup paperSize="9" scale="54" fitToHeight="0" orientation="landscape" r:id="rId1"/>
  <headerFooter alignWithMargins="0">
    <oddFooter>&amp;C&amp;P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Пользователь</cp:lastModifiedBy>
  <cp:lastPrinted>2019-10-17T22:30:58Z</cp:lastPrinted>
  <dcterms:created xsi:type="dcterms:W3CDTF">2006-02-07T12:07:20Z</dcterms:created>
  <dcterms:modified xsi:type="dcterms:W3CDTF">2020-11-11T04:15:04Z</dcterms:modified>
</cp:coreProperties>
</file>