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Перенос\Мои документы\ЧЕКУНДА\БЮДЖЕТ 2021-2023 год\"/>
    </mc:Choice>
  </mc:AlternateContent>
  <xr:revisionPtr revIDLastSave="0" documentId="13_ncr:1_{6E3CAEE1-0922-40D4-B373-E2E46CCB47C0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Лист1" sheetId="1" r:id="rId1"/>
  </sheets>
  <definedNames>
    <definedName name="_xlnm._FilterDatabase" localSheetId="0" hidden="1">Лист1!$A$7:$G$7</definedName>
    <definedName name="_xlnm.Print_Titles" localSheetId="0">Лист1!$5:$6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F68" i="1"/>
  <c r="D68" i="1"/>
  <c r="E16" i="1"/>
  <c r="F16" i="1"/>
  <c r="D16" i="1"/>
  <c r="E36" i="1" l="1"/>
  <c r="F36" i="1"/>
  <c r="D36" i="1"/>
  <c r="D26" i="1" s="1"/>
  <c r="E45" i="1"/>
  <c r="F45" i="1"/>
  <c r="D45" i="1"/>
  <c r="E32" i="1"/>
  <c r="F32" i="1"/>
  <c r="D32" i="1"/>
  <c r="D42" i="1"/>
  <c r="E75" i="1"/>
  <c r="F75" i="1"/>
  <c r="D75" i="1"/>
  <c r="E61" i="1"/>
  <c r="F61" i="1"/>
  <c r="D61" i="1"/>
  <c r="E27" i="1"/>
  <c r="F27" i="1"/>
  <c r="D27" i="1"/>
  <c r="E80" i="1"/>
  <c r="F80" i="1"/>
  <c r="D80" i="1"/>
  <c r="E48" i="1"/>
  <c r="F48" i="1"/>
  <c r="D48" i="1"/>
  <c r="E30" i="1"/>
  <c r="F30" i="1"/>
  <c r="D30" i="1"/>
  <c r="E42" i="1"/>
  <c r="F42" i="1"/>
  <c r="E21" i="1"/>
  <c r="F21" i="1"/>
  <c r="D21" i="1"/>
  <c r="E10" i="1"/>
  <c r="F10" i="1"/>
  <c r="D10" i="1"/>
  <c r="E26" i="1" l="1"/>
  <c r="E20" i="1" s="1"/>
  <c r="E15" i="1" s="1"/>
  <c r="E86" i="1" s="1"/>
  <c r="F26" i="1"/>
  <c r="F20" i="1" s="1"/>
  <c r="F15" i="1" s="1"/>
  <c r="F86" i="1" s="1"/>
  <c r="D20" i="1"/>
  <c r="D15" i="1" s="1"/>
  <c r="D86" i="1" s="1"/>
  <c r="F9" i="1" l="1"/>
  <c r="E9" i="1"/>
</calcChain>
</file>

<file path=xl/sharedStrings.xml><?xml version="1.0" encoding="utf-8"?>
<sst xmlns="http://schemas.openxmlformats.org/spreadsheetml/2006/main" count="139" uniqueCount="80">
  <si>
    <t>КБК</t>
  </si>
  <si>
    <t>ВР</t>
  </si>
  <si>
    <t>КОСГУ</t>
  </si>
  <si>
    <t>наименование</t>
  </si>
  <si>
    <t>89 00 0000000000</t>
  </si>
  <si>
    <t>Условно утвержденные расходы</t>
  </si>
  <si>
    <t>01 02 7110000010</t>
  </si>
  <si>
    <t>01 04 7220000020</t>
  </si>
  <si>
    <t>Покупка основных средств</t>
  </si>
  <si>
    <t>01 07 9990003333</t>
  </si>
  <si>
    <t>Обеспечение проведения выборов</t>
  </si>
  <si>
    <t>01 11 9990000020</t>
  </si>
  <si>
    <t xml:space="preserve">02 03 9990051180   </t>
  </si>
  <si>
    <t>03 04 7220059300</t>
  </si>
  <si>
    <t>Доплата к пенсии муниципальных служащих</t>
  </si>
  <si>
    <t>тыс. руб.</t>
  </si>
  <si>
    <t>Командировки и служебные разъезды в части суточных</t>
  </si>
  <si>
    <t>Обеспечение функционирования высшего должностного лица Верхнебуреинского муниципального района (расходы на содержание главы поселения)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</si>
  <si>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</si>
  <si>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 (суточные при служебных командировках)</t>
  </si>
  <si>
    <t>Иные выплаты персоналу государственных (муниципальных) органов, за исключением фонда оплаты труда (транспортные)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</si>
  <si>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</si>
  <si>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</si>
  <si>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Расходы на содержание имущества</t>
  </si>
  <si>
    <t>Прочие расходы</t>
  </si>
  <si>
    <t>Почтовые расходы</t>
  </si>
  <si>
    <t>Командировочные расходы</t>
  </si>
  <si>
    <t>Заправка картриджа</t>
  </si>
  <si>
    <t>Приобретение материальных запасов</t>
  </si>
  <si>
    <t>Канцтовары</t>
  </si>
  <si>
    <t>Хозяйственные товары</t>
  </si>
  <si>
    <t>Мероприятия (награды, грамоты)</t>
  </si>
  <si>
    <t>Расходы на коммунальные услуги</t>
  </si>
  <si>
    <t>Расходы на услуги связи</t>
  </si>
  <si>
    <t>Прочие услуги</t>
  </si>
  <si>
    <t>Договора гражданско-правового характера (в том числе бухгалтерия)</t>
  </si>
  <si>
    <t>Оплата за предоставление информ.услуг МАУ "Редакция газеты рабочее слово"</t>
  </si>
  <si>
    <t>Программное обеспечение</t>
  </si>
  <si>
    <t>Повышение квалификации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</si>
  <si>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</si>
  <si>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</si>
  <si>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 (трафы, пени)</t>
  </si>
  <si>
    <t>Резервный фонд</t>
  </si>
  <si>
    <t>Фонд оплаты труда инспектора ВУС</t>
  </si>
  <si>
    <t>Национальная безопасность и правоохранительная деятельность Закон Хабаровского края от 29.09.2005 г. № 301 "О наделении органов местного самоуправления Полномочиями на государственную регистрацию актов гражданского состояния"</t>
  </si>
  <si>
    <t>Национальная оборона Федеральный закон 28.03.1998 №53- ФЗ "О воинской обязанности и военной службе" бюджетным муниципальным образованиям на осуществление первичного воинского учета на территориях, где отсутствуют военные комиссариаты</t>
  </si>
  <si>
    <t>Взносы по обязательному социальному страхованию</t>
  </si>
  <si>
    <t>Заработная плата главы поселения</t>
  </si>
  <si>
    <t>Фонд оплаты труда</t>
  </si>
  <si>
    <t>ИТОГО</t>
  </si>
  <si>
    <t>Прочие услуги по дорожному фонду</t>
  </si>
  <si>
    <t>01 04 7220000010</t>
  </si>
  <si>
    <t>01 04 7220000000</t>
  </si>
  <si>
    <t>Фонд оплаты труда государственных (муниципальных) органов (муниципальных служащих)</t>
  </si>
  <si>
    <t>Фонд оплаты труда государственных (муниципальных) органов (прочего персонала)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</si>
  <si>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 (муниципальных служащих)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</si>
  <si>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 (прочего персонала)</t>
  </si>
  <si>
    <t>Связь и интернет</t>
  </si>
  <si>
    <t>Приобретение основных средств (компьютер, мебель)</t>
  </si>
  <si>
    <t>Приобретение материальных запасов (канцелярия и пр.)</t>
  </si>
  <si>
    <t>мин.полосы, выкос травы</t>
  </si>
  <si>
    <t xml:space="preserve">01 06 9990005210         </t>
  </si>
  <si>
    <t>Передача контрольно-счетной плате при собрании депутатов Верхнебуреинского муниципального района по осуществлению внешнего муниципального контроля</t>
  </si>
  <si>
    <t>А.И. Зацемирный</t>
  </si>
  <si>
    <t>Чекундинского сельского поселения</t>
  </si>
  <si>
    <t>Обеспечение функционирования администрации Чекундинского сельского поселения</t>
  </si>
  <si>
    <t>01 13 05 1 00 00060</t>
  </si>
  <si>
    <t>Мероприятия в рамках муниципальной программы  «Энергосбережение и повышение энергетической эффективности в Чекундинском сельском поселении Верхнебуреинского муниципального района Хабаровского края на 2020 - 2022 годы»</t>
  </si>
  <si>
    <t>услуги связи</t>
  </si>
  <si>
    <t>Реализация мероприятий по обеспечению первичных мер пожарной безопасности Чекундинского сельского поселения в рамках муниципальной программы "Обеспечение пожарной безопасности на территории Чекундинского сельского поселения на 2020 - 2022 год".</t>
  </si>
  <si>
    <t>Приобретение основных средств</t>
  </si>
  <si>
    <t>Программа комплексного развития систем транспортной инфраструктуры на территории Чекундинского сельского поселения Верхнебуреинского муниципального района Хабаровского края на 2018-2028 годы</t>
  </si>
  <si>
    <t>04 09 01 1 02 00100</t>
  </si>
  <si>
    <t>Содержание дорог</t>
  </si>
  <si>
    <t>10 01 72 2 03 21050</t>
  </si>
  <si>
    <t>Коммунальные услуги</t>
  </si>
  <si>
    <t>Глава, Председатель Совета депутатов Чекундинского сельского поселения</t>
  </si>
  <si>
    <t>Охрана</t>
  </si>
  <si>
    <t>ПОЯСНИТЕЛЬНАЯ ЗАПИСКА ПО РАСХОДАМ НА 2021 - 2023 ГОДЫ</t>
  </si>
  <si>
    <t>03 10 99 9 01 15060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</si>
</sst>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_р_._-;\-* #,##0.000_р_._-;_-* &quot;-&quot;?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3" borderId="2" xfId="2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3" borderId="0" xfId="2" applyNumberFormat="1" applyFont="1" applyFill="1" applyBorder="1" applyAlignment="1">
      <alignment horizontal="left" vertical="center" wrapText="1"/>
    </xf>
    <xf numFmtId="0" fontId="7" fillId="3" borderId="3" xfId="2" applyNumberFormat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2019-2021 (18.12.18)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</xdr:colOff>
      <xdr:row>87</xdr:row>
      <xdr:rowOff>11206</xdr:rowOff>
    </xdr:from>
    <xdr:to>
      <xdr:col>5</xdr:col>
      <xdr:colOff>883131</xdr:colOff>
      <xdr:row>87</xdr:row>
      <xdr:rowOff>528011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4CA66DF-7F38-4442-BBB8-0A30A79B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529" y="19442206"/>
          <a:ext cx="860720" cy="516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90"/>
  <sheetViews>
    <sheetView tabSelected="1" topLeftCell="A2" zoomScale="85" zoomScaleNormal="85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75" sqref="A75"/>
    </sheetView>
  </sheetViews>
  <sheetFormatPr defaultColWidth="8.85546875" defaultRowHeight="15.75" x14ac:dyDescent="0.25"/>
  <cols>
    <col min="1" max="1" width="22.5703125" style="8" customWidth="1"/>
    <col min="2" max="3" width="9" style="8" bestFit="1" customWidth="1"/>
    <col min="4" max="6" width="15.5703125" style="8" bestFit="1" customWidth="1"/>
    <col min="7" max="7" width="95.5703125" style="9" customWidth="1"/>
    <col min="8" max="16384" width="8.85546875" style="8"/>
  </cols>
  <sheetData>
    <row r="2" spans="1:7" ht="18.75" x14ac:dyDescent="0.25">
      <c r="A2" s="7" t="s">
        <v>78</v>
      </c>
      <c r="B2" s="7"/>
      <c r="C2" s="7"/>
      <c r="D2" s="7"/>
      <c r="E2" s="7"/>
      <c r="F2" s="7"/>
      <c r="G2" s="7"/>
    </row>
    <row r="3" spans="1:7" ht="18.75" x14ac:dyDescent="0.25">
      <c r="B3" s="40" t="s">
        <v>64</v>
      </c>
      <c r="C3" s="40"/>
      <c r="D3" s="40"/>
      <c r="E3" s="40"/>
      <c r="F3" s="40"/>
    </row>
    <row r="4" spans="1:7" x14ac:dyDescent="0.25">
      <c r="G4" s="10" t="s">
        <v>15</v>
      </c>
    </row>
    <row r="5" spans="1:7" s="11" customFormat="1" ht="15" x14ac:dyDescent="0.25">
      <c r="A5" s="41" t="s">
        <v>0</v>
      </c>
      <c r="B5" s="41" t="s">
        <v>1</v>
      </c>
      <c r="C5" s="41" t="s">
        <v>2</v>
      </c>
      <c r="D5" s="41">
        <v>2021</v>
      </c>
      <c r="E5" s="41">
        <v>2022</v>
      </c>
      <c r="F5" s="41">
        <v>2023</v>
      </c>
      <c r="G5" s="41" t="s">
        <v>3</v>
      </c>
    </row>
    <row r="6" spans="1:7" s="11" customFormat="1" ht="15" x14ac:dyDescent="0.25">
      <c r="A6" s="41"/>
      <c r="B6" s="41"/>
      <c r="C6" s="41"/>
      <c r="D6" s="41"/>
      <c r="E6" s="41"/>
      <c r="F6" s="41"/>
      <c r="G6" s="41"/>
    </row>
    <row r="7" spans="1:7" s="11" customFormat="1" ht="15" x14ac:dyDescent="0.25">
      <c r="A7" s="5"/>
      <c r="B7" s="5"/>
      <c r="C7" s="5"/>
      <c r="D7" s="5"/>
      <c r="E7" s="5"/>
      <c r="F7" s="5"/>
      <c r="G7" s="5"/>
    </row>
    <row r="8" spans="1:7" s="11" customFormat="1" ht="15" x14ac:dyDescent="0.25">
      <c r="A8" s="1" t="s">
        <v>4</v>
      </c>
      <c r="B8" s="1">
        <v>0</v>
      </c>
      <c r="C8" s="1"/>
      <c r="D8" s="2">
        <v>0</v>
      </c>
      <c r="E8" s="2">
        <v>132.44900000000001</v>
      </c>
      <c r="F8" s="2">
        <v>265.79300000000001</v>
      </c>
      <c r="G8" s="3" t="s">
        <v>5</v>
      </c>
    </row>
    <row r="9" spans="1:7" s="11" customFormat="1" ht="15" x14ac:dyDescent="0.25">
      <c r="A9" s="5"/>
      <c r="B9" s="5"/>
      <c r="C9" s="5"/>
      <c r="D9" s="2"/>
      <c r="E9" s="2">
        <f>SUM(E10+E15)</f>
        <v>3029.9700000000003</v>
      </c>
      <c r="F9" s="2">
        <f>SUM(F10+F15)</f>
        <v>2808.8249999999998</v>
      </c>
      <c r="G9" s="12"/>
    </row>
    <row r="10" spans="1:7" s="11" customFormat="1" ht="28.5" x14ac:dyDescent="0.25">
      <c r="A10" s="1" t="s">
        <v>6</v>
      </c>
      <c r="B10" s="1">
        <v>120</v>
      </c>
      <c r="C10" s="1"/>
      <c r="D10" s="2">
        <f>SUM(D11+D13+D12)</f>
        <v>990</v>
      </c>
      <c r="E10" s="2">
        <f t="shared" ref="E10:F10" si="0">SUM(E11+E13+E12)</f>
        <v>990</v>
      </c>
      <c r="F10" s="2">
        <f t="shared" si="0"/>
        <v>990</v>
      </c>
      <c r="G10" s="13" t="s">
        <v>17</v>
      </c>
    </row>
    <row r="11" spans="1:7" s="11" customFormat="1" ht="15" x14ac:dyDescent="0.25">
      <c r="A11" s="5" t="s">
        <v>6</v>
      </c>
      <c r="B11" s="5">
        <v>121</v>
      </c>
      <c r="C11" s="5">
        <v>211</v>
      </c>
      <c r="D11" s="6">
        <v>760</v>
      </c>
      <c r="E11" s="6">
        <v>760</v>
      </c>
      <c r="F11" s="6">
        <v>760</v>
      </c>
      <c r="G11" s="14" t="s">
        <v>47</v>
      </c>
    </row>
    <row r="12" spans="1:7" s="11" customFormat="1" ht="15" x14ac:dyDescent="0.25">
      <c r="A12" s="5" t="s">
        <v>6</v>
      </c>
      <c r="B12" s="5">
        <v>122</v>
      </c>
      <c r="C12" s="5">
        <v>212</v>
      </c>
      <c r="D12" s="6">
        <v>0</v>
      </c>
      <c r="E12" s="6">
        <v>0</v>
      </c>
      <c r="F12" s="6">
        <v>0</v>
      </c>
      <c r="G12" s="14" t="s">
        <v>16</v>
      </c>
    </row>
    <row r="13" spans="1:7" s="11" customFormat="1" ht="22.5" x14ac:dyDescent="0.25">
      <c r="A13" s="5" t="s">
        <v>6</v>
      </c>
      <c r="B13" s="5">
        <v>129</v>
      </c>
      <c r="C13" s="5">
        <v>213</v>
      </c>
      <c r="D13" s="6">
        <v>230</v>
      </c>
      <c r="E13" s="6">
        <v>230</v>
      </c>
      <c r="F13" s="6">
        <v>230</v>
      </c>
      <c r="G13" s="14" t="s">
        <v>21</v>
      </c>
    </row>
    <row r="14" spans="1:7" s="11" customFormat="1" ht="15" x14ac:dyDescent="0.25">
      <c r="A14" s="5"/>
      <c r="B14" s="5"/>
      <c r="C14" s="5"/>
      <c r="D14" s="2"/>
      <c r="E14" s="2"/>
      <c r="F14" s="2"/>
      <c r="G14" s="12"/>
    </row>
    <row r="15" spans="1:7" s="11" customFormat="1" ht="15" x14ac:dyDescent="0.25">
      <c r="A15" s="1" t="s">
        <v>52</v>
      </c>
      <c r="B15" s="5"/>
      <c r="C15" s="5"/>
      <c r="D15" s="2">
        <f>SUM(D16+D20)</f>
        <v>1891.569</v>
      </c>
      <c r="E15" s="2">
        <f t="shared" ref="E15:F15" si="1">SUM(E16+E20)</f>
        <v>2039.97</v>
      </c>
      <c r="F15" s="2">
        <f t="shared" si="1"/>
        <v>1818.825</v>
      </c>
      <c r="G15" s="3" t="s">
        <v>65</v>
      </c>
    </row>
    <row r="16" spans="1:7" s="4" customFormat="1" ht="14.25" x14ac:dyDescent="0.25">
      <c r="A16" s="15" t="s">
        <v>51</v>
      </c>
      <c r="B16" s="15">
        <v>120</v>
      </c>
      <c r="C16" s="15"/>
      <c r="D16" s="16">
        <f>SUM(D17+D19+D18)</f>
        <v>670</v>
      </c>
      <c r="E16" s="16">
        <f t="shared" ref="E16:F16" si="2">SUM(E17+E19+E18)</f>
        <v>670</v>
      </c>
      <c r="F16" s="16">
        <f t="shared" si="2"/>
        <v>670</v>
      </c>
      <c r="G16" s="17" t="s">
        <v>18</v>
      </c>
    </row>
    <row r="17" spans="1:7" s="11" customFormat="1" ht="15" x14ac:dyDescent="0.25">
      <c r="A17" s="5" t="s">
        <v>51</v>
      </c>
      <c r="B17" s="5">
        <v>121</v>
      </c>
      <c r="C17" s="5">
        <v>211</v>
      </c>
      <c r="D17" s="6">
        <v>515</v>
      </c>
      <c r="E17" s="6">
        <v>515</v>
      </c>
      <c r="F17" s="6">
        <v>515</v>
      </c>
      <c r="G17" s="14" t="s">
        <v>53</v>
      </c>
    </row>
    <row r="18" spans="1:7" s="11" customFormat="1" ht="22.5" x14ac:dyDescent="0.25">
      <c r="A18" s="34" t="s">
        <v>51</v>
      </c>
      <c r="B18" s="34">
        <v>122</v>
      </c>
      <c r="C18" s="34">
        <v>222</v>
      </c>
      <c r="D18" s="6">
        <v>0</v>
      </c>
      <c r="E18" s="6">
        <v>0</v>
      </c>
      <c r="F18" s="6">
        <v>0</v>
      </c>
      <c r="G18" s="14" t="s">
        <v>20</v>
      </c>
    </row>
    <row r="19" spans="1:7" s="11" customFormat="1" ht="22.5" x14ac:dyDescent="0.25">
      <c r="A19" s="5" t="s">
        <v>51</v>
      </c>
      <c r="B19" s="5">
        <v>129</v>
      </c>
      <c r="C19" s="5">
        <v>213</v>
      </c>
      <c r="D19" s="6">
        <v>155</v>
      </c>
      <c r="E19" s="6">
        <v>155</v>
      </c>
      <c r="F19" s="6">
        <v>155</v>
      </c>
      <c r="G19" s="14" t="s">
        <v>55</v>
      </c>
    </row>
    <row r="20" spans="1:7" s="4" customFormat="1" ht="14.25" x14ac:dyDescent="0.25">
      <c r="A20" s="1" t="s">
        <v>7</v>
      </c>
      <c r="B20" s="1"/>
      <c r="C20" s="1"/>
      <c r="D20" s="2">
        <f>SUM(D21+D26+D48)</f>
        <v>1221.569</v>
      </c>
      <c r="E20" s="2">
        <f>SUM(E21+E26+E48)</f>
        <v>1369.97</v>
      </c>
      <c r="F20" s="2">
        <f>SUM(F21+F26+F48)</f>
        <v>1148.825</v>
      </c>
      <c r="G20" s="3" t="s">
        <v>65</v>
      </c>
    </row>
    <row r="21" spans="1:7" s="4" customFormat="1" ht="14.25" x14ac:dyDescent="0.25">
      <c r="A21" s="15" t="s">
        <v>7</v>
      </c>
      <c r="B21" s="15">
        <v>120</v>
      </c>
      <c r="C21" s="15"/>
      <c r="D21" s="16">
        <f>SUM(D22+D23+D24+D25)</f>
        <v>192.3</v>
      </c>
      <c r="E21" s="16">
        <f t="shared" ref="E21:F21" si="3">SUM(E22+E23+E24+E25)</f>
        <v>192.3</v>
      </c>
      <c r="F21" s="16">
        <f t="shared" si="3"/>
        <v>192.3</v>
      </c>
      <c r="G21" s="17" t="s">
        <v>18</v>
      </c>
    </row>
    <row r="22" spans="1:7" s="11" customFormat="1" ht="15" x14ac:dyDescent="0.25">
      <c r="A22" s="5" t="s">
        <v>7</v>
      </c>
      <c r="B22" s="5">
        <v>121</v>
      </c>
      <c r="C22" s="5">
        <v>211</v>
      </c>
      <c r="D22" s="6">
        <v>147.30000000000001</v>
      </c>
      <c r="E22" s="6">
        <v>147.30000000000001</v>
      </c>
      <c r="F22" s="6">
        <v>147.30000000000001</v>
      </c>
      <c r="G22" s="14" t="s">
        <v>54</v>
      </c>
    </row>
    <row r="23" spans="1:7" s="11" customFormat="1" ht="22.5" x14ac:dyDescent="0.25">
      <c r="A23" s="5" t="s">
        <v>7</v>
      </c>
      <c r="B23" s="5">
        <v>122</v>
      </c>
      <c r="C23" s="5">
        <v>212</v>
      </c>
      <c r="D23" s="6">
        <v>0</v>
      </c>
      <c r="E23" s="6">
        <v>0</v>
      </c>
      <c r="F23" s="6">
        <v>0</v>
      </c>
      <c r="G23" s="14" t="s">
        <v>19</v>
      </c>
    </row>
    <row r="24" spans="1:7" s="11" customFormat="1" ht="22.5" x14ac:dyDescent="0.25">
      <c r="A24" s="5" t="s">
        <v>7</v>
      </c>
      <c r="B24" s="5">
        <v>122</v>
      </c>
      <c r="C24" s="5">
        <v>222</v>
      </c>
      <c r="D24" s="6">
        <v>0</v>
      </c>
      <c r="E24" s="6">
        <v>0</v>
      </c>
      <c r="F24" s="6">
        <v>0</v>
      </c>
      <c r="G24" s="14" t="s">
        <v>20</v>
      </c>
    </row>
    <row r="25" spans="1:7" s="11" customFormat="1" ht="22.5" x14ac:dyDescent="0.25">
      <c r="A25" s="5" t="s">
        <v>7</v>
      </c>
      <c r="B25" s="5">
        <v>129</v>
      </c>
      <c r="C25" s="5">
        <v>213</v>
      </c>
      <c r="D25" s="6">
        <v>45</v>
      </c>
      <c r="E25" s="6">
        <v>45</v>
      </c>
      <c r="F25" s="6">
        <v>45</v>
      </c>
      <c r="G25" s="14" t="s">
        <v>56</v>
      </c>
    </row>
    <row r="26" spans="1:7" s="4" customFormat="1" ht="14.25" x14ac:dyDescent="0.25">
      <c r="A26" s="15" t="s">
        <v>7</v>
      </c>
      <c r="B26" s="15">
        <v>244</v>
      </c>
      <c r="C26" s="15"/>
      <c r="D26" s="16">
        <f>SUM(D27+D30+D32+D36+D42+D44+D45)</f>
        <v>924.26900000000001</v>
      </c>
      <c r="E26" s="16">
        <f>SUM(E27+E30+E32+E36+E42+E44+E45)</f>
        <v>1067.67</v>
      </c>
      <c r="F26" s="16">
        <f>SUM(F27+F30+F32+F36+F42+F44+F45)</f>
        <v>846.52499999999998</v>
      </c>
      <c r="G26" s="17" t="s">
        <v>22</v>
      </c>
    </row>
    <row r="27" spans="1:7" s="21" customFormat="1" ht="15" x14ac:dyDescent="0.25">
      <c r="A27" s="18" t="s">
        <v>7</v>
      </c>
      <c r="B27" s="18">
        <v>244</v>
      </c>
      <c r="C27" s="18">
        <v>221</v>
      </c>
      <c r="D27" s="19">
        <f>SUM(D28+D29)</f>
        <v>100</v>
      </c>
      <c r="E27" s="19">
        <f t="shared" ref="E27:F27" si="4">SUM(E28+E29)</f>
        <v>110</v>
      </c>
      <c r="F27" s="19">
        <f t="shared" si="4"/>
        <v>130</v>
      </c>
      <c r="G27" s="20" t="s">
        <v>33</v>
      </c>
    </row>
    <row r="28" spans="1:7" s="11" customFormat="1" ht="15" x14ac:dyDescent="0.25">
      <c r="A28" s="5" t="s">
        <v>7</v>
      </c>
      <c r="B28" s="5">
        <v>244</v>
      </c>
      <c r="C28" s="5">
        <v>221</v>
      </c>
      <c r="D28" s="6">
        <v>90</v>
      </c>
      <c r="E28" s="6">
        <v>100</v>
      </c>
      <c r="F28" s="6">
        <v>120</v>
      </c>
      <c r="G28" s="14" t="s">
        <v>57</v>
      </c>
    </row>
    <row r="29" spans="1:7" s="11" customFormat="1" ht="15" x14ac:dyDescent="0.25">
      <c r="A29" s="5" t="s">
        <v>7</v>
      </c>
      <c r="B29" s="5">
        <v>244</v>
      </c>
      <c r="C29" s="5">
        <v>221</v>
      </c>
      <c r="D29" s="6">
        <v>10</v>
      </c>
      <c r="E29" s="6">
        <v>10</v>
      </c>
      <c r="F29" s="6">
        <v>10</v>
      </c>
      <c r="G29" s="14" t="s">
        <v>25</v>
      </c>
    </row>
    <row r="30" spans="1:7" s="21" customFormat="1" ht="15" x14ac:dyDescent="0.25">
      <c r="A30" s="18" t="s">
        <v>7</v>
      </c>
      <c r="B30" s="18">
        <v>244</v>
      </c>
      <c r="C30" s="18">
        <v>223</v>
      </c>
      <c r="D30" s="19">
        <f>SUM(D31)</f>
        <v>90</v>
      </c>
      <c r="E30" s="19">
        <f t="shared" ref="E30:F30" si="5">SUM(E31)</f>
        <v>95</v>
      </c>
      <c r="F30" s="19">
        <f t="shared" si="5"/>
        <v>100</v>
      </c>
      <c r="G30" s="20" t="s">
        <v>32</v>
      </c>
    </row>
    <row r="31" spans="1:7" s="11" customFormat="1" ht="15" x14ac:dyDescent="0.25">
      <c r="A31" s="5" t="s">
        <v>7</v>
      </c>
      <c r="B31" s="5">
        <v>244</v>
      </c>
      <c r="C31" s="5">
        <v>223</v>
      </c>
      <c r="D31" s="6">
        <v>90</v>
      </c>
      <c r="E31" s="6">
        <v>95</v>
      </c>
      <c r="F31" s="6">
        <v>100</v>
      </c>
      <c r="G31" s="14" t="s">
        <v>75</v>
      </c>
    </row>
    <row r="32" spans="1:7" s="21" customFormat="1" ht="15" x14ac:dyDescent="0.25">
      <c r="A32" s="18" t="s">
        <v>7</v>
      </c>
      <c r="B32" s="18">
        <v>244</v>
      </c>
      <c r="C32" s="18">
        <v>225</v>
      </c>
      <c r="D32" s="19">
        <f>SUM(D33+D35+D34)</f>
        <v>55</v>
      </c>
      <c r="E32" s="19">
        <f t="shared" ref="E32:F32" si="6">SUM(E33+E35+E34)</f>
        <v>60</v>
      </c>
      <c r="F32" s="19">
        <f t="shared" si="6"/>
        <v>65</v>
      </c>
      <c r="G32" s="20" t="s">
        <v>23</v>
      </c>
    </row>
    <row r="33" spans="1:7" s="11" customFormat="1" ht="15" x14ac:dyDescent="0.25">
      <c r="A33" s="5" t="s">
        <v>7</v>
      </c>
      <c r="B33" s="5">
        <v>244</v>
      </c>
      <c r="C33" s="5">
        <v>225</v>
      </c>
      <c r="D33" s="6">
        <v>50</v>
      </c>
      <c r="E33" s="6">
        <v>55</v>
      </c>
      <c r="F33" s="6">
        <v>60</v>
      </c>
      <c r="G33" s="14" t="s">
        <v>77</v>
      </c>
    </row>
    <row r="34" spans="1:7" s="11" customFormat="1" ht="15" x14ac:dyDescent="0.25">
      <c r="A34" s="5" t="s">
        <v>7</v>
      </c>
      <c r="B34" s="5">
        <v>244</v>
      </c>
      <c r="C34" s="5">
        <v>225</v>
      </c>
      <c r="D34" s="6">
        <v>0</v>
      </c>
      <c r="E34" s="6">
        <v>0</v>
      </c>
      <c r="F34" s="6">
        <v>0</v>
      </c>
      <c r="G34" s="14"/>
    </row>
    <row r="35" spans="1:7" s="11" customFormat="1" ht="15" x14ac:dyDescent="0.25">
      <c r="A35" s="5" t="s">
        <v>7</v>
      </c>
      <c r="B35" s="5">
        <v>244</v>
      </c>
      <c r="C35" s="5">
        <v>225</v>
      </c>
      <c r="D35" s="6">
        <v>5</v>
      </c>
      <c r="E35" s="6">
        <v>5</v>
      </c>
      <c r="F35" s="6">
        <v>5</v>
      </c>
      <c r="G35" s="14" t="s">
        <v>27</v>
      </c>
    </row>
    <row r="36" spans="1:7" s="21" customFormat="1" ht="15" x14ac:dyDescent="0.25">
      <c r="A36" s="18" t="s">
        <v>7</v>
      </c>
      <c r="B36" s="18">
        <v>244</v>
      </c>
      <c r="C36" s="18">
        <v>226</v>
      </c>
      <c r="D36" s="19">
        <f>SUM(D37+D38+D39+D40+D41)</f>
        <v>674.26900000000001</v>
      </c>
      <c r="E36" s="19">
        <f t="shared" ref="E36:F36" si="7">SUM(E37+E38+E39+E40+E41)</f>
        <v>782.67</v>
      </c>
      <c r="F36" s="19">
        <f t="shared" si="7"/>
        <v>531.52499999999998</v>
      </c>
      <c r="G36" s="20" t="s">
        <v>34</v>
      </c>
    </row>
    <row r="37" spans="1:7" s="11" customFormat="1" ht="15" x14ac:dyDescent="0.25">
      <c r="A37" s="5" t="s">
        <v>7</v>
      </c>
      <c r="B37" s="5">
        <v>244</v>
      </c>
      <c r="C37" s="5">
        <v>226</v>
      </c>
      <c r="D37" s="6">
        <v>664.26900000000001</v>
      </c>
      <c r="E37" s="6">
        <v>732.67</v>
      </c>
      <c r="F37" s="6">
        <v>471.52499999999998</v>
      </c>
      <c r="G37" s="14" t="s">
        <v>35</v>
      </c>
    </row>
    <row r="38" spans="1:7" s="11" customFormat="1" ht="15" x14ac:dyDescent="0.25">
      <c r="A38" s="5" t="s">
        <v>7</v>
      </c>
      <c r="B38" s="5">
        <v>244</v>
      </c>
      <c r="C38" s="5">
        <v>226</v>
      </c>
      <c r="D38" s="6">
        <v>0</v>
      </c>
      <c r="E38" s="6">
        <v>30</v>
      </c>
      <c r="F38" s="6">
        <v>30</v>
      </c>
      <c r="G38" s="14" t="s">
        <v>26</v>
      </c>
    </row>
    <row r="39" spans="1:7" s="11" customFormat="1" ht="15" x14ac:dyDescent="0.25">
      <c r="A39" s="5" t="s">
        <v>7</v>
      </c>
      <c r="B39" s="5">
        <v>244</v>
      </c>
      <c r="C39" s="5">
        <v>226</v>
      </c>
      <c r="D39" s="6">
        <v>0</v>
      </c>
      <c r="E39" s="6"/>
      <c r="F39" s="6"/>
      <c r="G39" s="14" t="s">
        <v>36</v>
      </c>
    </row>
    <row r="40" spans="1:7" s="11" customFormat="1" ht="15" x14ac:dyDescent="0.25">
      <c r="A40" s="5" t="s">
        <v>7</v>
      </c>
      <c r="B40" s="5">
        <v>244</v>
      </c>
      <c r="C40" s="5">
        <v>226</v>
      </c>
      <c r="D40" s="6">
        <v>10</v>
      </c>
      <c r="E40" s="6">
        <v>20</v>
      </c>
      <c r="F40" s="6">
        <v>30</v>
      </c>
      <c r="G40" s="14" t="s">
        <v>37</v>
      </c>
    </row>
    <row r="41" spans="1:7" s="11" customFormat="1" ht="15" x14ac:dyDescent="0.25">
      <c r="A41" s="5" t="s">
        <v>7</v>
      </c>
      <c r="B41" s="5">
        <v>244</v>
      </c>
      <c r="C41" s="5">
        <v>226</v>
      </c>
      <c r="D41" s="6">
        <v>0</v>
      </c>
      <c r="E41" s="6"/>
      <c r="F41" s="6"/>
      <c r="G41" s="14" t="s">
        <v>38</v>
      </c>
    </row>
    <row r="42" spans="1:7" s="21" customFormat="1" ht="15" x14ac:dyDescent="0.25">
      <c r="A42" s="18" t="s">
        <v>7</v>
      </c>
      <c r="B42" s="18">
        <v>244</v>
      </c>
      <c r="C42" s="18">
        <v>290</v>
      </c>
      <c r="D42" s="19">
        <f>SUM(D43)</f>
        <v>0</v>
      </c>
      <c r="E42" s="19">
        <f t="shared" ref="E42:F42" si="8">SUM(E43)</f>
        <v>0</v>
      </c>
      <c r="F42" s="19">
        <f t="shared" si="8"/>
        <v>0</v>
      </c>
      <c r="G42" s="20" t="s">
        <v>24</v>
      </c>
    </row>
    <row r="43" spans="1:7" s="11" customFormat="1" ht="15" x14ac:dyDescent="0.25">
      <c r="A43" s="5" t="s">
        <v>7</v>
      </c>
      <c r="B43" s="5">
        <v>244</v>
      </c>
      <c r="C43" s="5">
        <v>290</v>
      </c>
      <c r="D43" s="6">
        <v>0</v>
      </c>
      <c r="E43" s="6">
        <v>0</v>
      </c>
      <c r="F43" s="6">
        <v>0</v>
      </c>
      <c r="G43" s="14" t="s">
        <v>31</v>
      </c>
    </row>
    <row r="44" spans="1:7" s="21" customFormat="1" ht="15" x14ac:dyDescent="0.25">
      <c r="A44" s="18" t="s">
        <v>7</v>
      </c>
      <c r="B44" s="18">
        <v>244</v>
      </c>
      <c r="C44" s="18">
        <v>310</v>
      </c>
      <c r="D44" s="19">
        <v>0</v>
      </c>
      <c r="E44" s="19">
        <v>0</v>
      </c>
      <c r="F44" s="19">
        <v>0</v>
      </c>
      <c r="G44" s="20" t="s">
        <v>8</v>
      </c>
    </row>
    <row r="45" spans="1:7" s="21" customFormat="1" ht="15" x14ac:dyDescent="0.25">
      <c r="A45" s="18" t="s">
        <v>7</v>
      </c>
      <c r="B45" s="18">
        <v>244</v>
      </c>
      <c r="C45" s="18">
        <v>340</v>
      </c>
      <c r="D45" s="19">
        <f>SUM(D46+D47)</f>
        <v>5</v>
      </c>
      <c r="E45" s="19">
        <f t="shared" ref="E45:F45" si="9">SUM(E46+E47)</f>
        <v>20</v>
      </c>
      <c r="F45" s="19">
        <f t="shared" si="9"/>
        <v>20</v>
      </c>
      <c r="G45" s="20" t="s">
        <v>28</v>
      </c>
    </row>
    <row r="46" spans="1:7" s="11" customFormat="1" ht="15" x14ac:dyDescent="0.25">
      <c r="A46" s="5" t="s">
        <v>7</v>
      </c>
      <c r="B46" s="5">
        <v>244</v>
      </c>
      <c r="C46" s="5">
        <v>340</v>
      </c>
      <c r="D46" s="6"/>
      <c r="E46" s="6">
        <v>15</v>
      </c>
      <c r="F46" s="6">
        <v>15</v>
      </c>
      <c r="G46" s="14" t="s">
        <v>29</v>
      </c>
    </row>
    <row r="47" spans="1:7" s="11" customFormat="1" ht="15" x14ac:dyDescent="0.25">
      <c r="A47" s="5" t="s">
        <v>7</v>
      </c>
      <c r="B47" s="5">
        <v>244</v>
      </c>
      <c r="C47" s="5">
        <v>340</v>
      </c>
      <c r="D47" s="6">
        <v>5</v>
      </c>
      <c r="E47" s="6">
        <v>5</v>
      </c>
      <c r="F47" s="6">
        <v>5</v>
      </c>
      <c r="G47" s="14" t="s">
        <v>30</v>
      </c>
    </row>
    <row r="48" spans="1:7" s="4" customFormat="1" ht="14.25" x14ac:dyDescent="0.25">
      <c r="A48" s="15" t="s">
        <v>7</v>
      </c>
      <c r="B48" s="15">
        <v>850</v>
      </c>
      <c r="C48" s="15"/>
      <c r="D48" s="16">
        <f>SUM(D49+D50+D51)</f>
        <v>105</v>
      </c>
      <c r="E48" s="16">
        <f t="shared" ref="E48:F48" si="10">SUM(E49+E50+E51)</f>
        <v>110</v>
      </c>
      <c r="F48" s="16">
        <f t="shared" si="10"/>
        <v>110</v>
      </c>
      <c r="G48" s="17" t="s">
        <v>24</v>
      </c>
    </row>
    <row r="49" spans="1:7" s="11" customFormat="1" ht="15" x14ac:dyDescent="0.25">
      <c r="A49" s="5" t="s">
        <v>7</v>
      </c>
      <c r="B49" s="5">
        <v>851</v>
      </c>
      <c r="C49" s="5">
        <v>290</v>
      </c>
      <c r="D49" s="6">
        <v>100</v>
      </c>
      <c r="E49" s="6">
        <v>100</v>
      </c>
      <c r="F49" s="6">
        <v>100</v>
      </c>
      <c r="G49" s="14" t="s">
        <v>39</v>
      </c>
    </row>
    <row r="50" spans="1:7" s="11" customFormat="1" ht="15" x14ac:dyDescent="0.25">
      <c r="A50" s="5" t="s">
        <v>7</v>
      </c>
      <c r="B50" s="5">
        <v>852</v>
      </c>
      <c r="C50" s="5">
        <v>290</v>
      </c>
      <c r="D50" s="6">
        <v>0</v>
      </c>
      <c r="E50" s="6">
        <v>0</v>
      </c>
      <c r="F50" s="6">
        <v>0</v>
      </c>
      <c r="G50" s="14" t="s">
        <v>40</v>
      </c>
    </row>
    <row r="51" spans="1:7" s="11" customFormat="1" ht="15" x14ac:dyDescent="0.25">
      <c r="A51" s="5" t="s">
        <v>7</v>
      </c>
      <c r="B51" s="5">
        <v>853</v>
      </c>
      <c r="C51" s="5">
        <v>290</v>
      </c>
      <c r="D51" s="6">
        <v>5</v>
      </c>
      <c r="E51" s="6">
        <v>10</v>
      </c>
      <c r="F51" s="6">
        <v>10</v>
      </c>
      <c r="G51" s="14" t="s">
        <v>41</v>
      </c>
    </row>
    <row r="52" spans="1:7" s="11" customFormat="1" ht="15" x14ac:dyDescent="0.25">
      <c r="A52" s="5"/>
      <c r="B52" s="5"/>
      <c r="C52" s="5"/>
      <c r="D52" s="6"/>
      <c r="E52" s="6"/>
      <c r="F52" s="6"/>
      <c r="G52" s="22"/>
    </row>
    <row r="53" spans="1:7" s="4" customFormat="1" ht="28.5" x14ac:dyDescent="0.25">
      <c r="A53" s="1" t="s">
        <v>61</v>
      </c>
      <c r="B53" s="1">
        <v>540</v>
      </c>
      <c r="C53" s="1">
        <v>251</v>
      </c>
      <c r="D53" s="2">
        <v>17.52</v>
      </c>
      <c r="E53" s="2">
        <v>17.52</v>
      </c>
      <c r="F53" s="2">
        <v>17.52</v>
      </c>
      <c r="G53" s="3" t="s">
        <v>62</v>
      </c>
    </row>
    <row r="54" spans="1:7" s="4" customFormat="1" ht="14.25" x14ac:dyDescent="0.25">
      <c r="A54" s="1"/>
      <c r="B54" s="1"/>
      <c r="C54" s="1"/>
      <c r="D54" s="2"/>
      <c r="E54" s="2"/>
      <c r="F54" s="2"/>
      <c r="G54" s="3"/>
    </row>
    <row r="55" spans="1:7" s="4" customFormat="1" ht="14.25" x14ac:dyDescent="0.25">
      <c r="A55" s="1" t="s">
        <v>9</v>
      </c>
      <c r="B55" s="1">
        <v>880</v>
      </c>
      <c r="C55" s="1">
        <v>290</v>
      </c>
      <c r="D55" s="2">
        <v>0</v>
      </c>
      <c r="E55" s="2">
        <v>0</v>
      </c>
      <c r="F55" s="2">
        <v>0</v>
      </c>
      <c r="G55" s="3" t="s">
        <v>10</v>
      </c>
    </row>
    <row r="56" spans="1:7" s="4" customFormat="1" ht="14.25" x14ac:dyDescent="0.25">
      <c r="A56" s="1"/>
      <c r="B56" s="1"/>
      <c r="C56" s="1"/>
      <c r="D56" s="2"/>
      <c r="E56" s="2"/>
      <c r="F56" s="2"/>
      <c r="G56" s="3"/>
    </row>
    <row r="57" spans="1:7" s="4" customFormat="1" ht="14.25" x14ac:dyDescent="0.25">
      <c r="A57" s="1" t="s">
        <v>11</v>
      </c>
      <c r="B57" s="1">
        <v>870</v>
      </c>
      <c r="C57" s="1">
        <v>290</v>
      </c>
      <c r="D57" s="2">
        <v>1</v>
      </c>
      <c r="E57" s="2">
        <v>1</v>
      </c>
      <c r="F57" s="2">
        <v>1</v>
      </c>
      <c r="G57" s="3" t="s">
        <v>42</v>
      </c>
    </row>
    <row r="58" spans="1:7" s="4" customFormat="1" ht="14.25" x14ac:dyDescent="0.25">
      <c r="A58" s="1"/>
      <c r="B58" s="1"/>
      <c r="C58" s="1"/>
      <c r="D58" s="2"/>
      <c r="E58" s="2"/>
      <c r="F58" s="2"/>
      <c r="G58" s="3"/>
    </row>
    <row r="59" spans="1:7" s="4" customFormat="1" ht="42.75" x14ac:dyDescent="0.25">
      <c r="A59" s="1" t="s">
        <v>66</v>
      </c>
      <c r="B59" s="1">
        <v>244</v>
      </c>
      <c r="C59" s="1">
        <v>223</v>
      </c>
      <c r="D59" s="2">
        <v>858.04300000000001</v>
      </c>
      <c r="E59" s="2">
        <v>717.7</v>
      </c>
      <c r="F59" s="2">
        <v>803.4</v>
      </c>
      <c r="G59" s="3" t="s">
        <v>67</v>
      </c>
    </row>
    <row r="60" spans="1:7" s="11" customFormat="1" ht="15" x14ac:dyDescent="0.25">
      <c r="A60" s="5"/>
      <c r="B60" s="5"/>
      <c r="C60" s="5"/>
      <c r="D60" s="2"/>
      <c r="E60" s="2"/>
      <c r="F60" s="2"/>
      <c r="G60" s="12"/>
    </row>
    <row r="61" spans="1:7" s="4" customFormat="1" ht="42.75" x14ac:dyDescent="0.25">
      <c r="A61" s="1" t="s">
        <v>12</v>
      </c>
      <c r="B61" s="1"/>
      <c r="C61" s="1"/>
      <c r="D61" s="2">
        <f>SUM(D62+D63+D65+D66+D64)</f>
        <v>52.64</v>
      </c>
      <c r="E61" s="2">
        <f t="shared" ref="E61:F61" si="11">SUM(E62+E63+E65+E66+E64)</f>
        <v>0</v>
      </c>
      <c r="F61" s="2">
        <f t="shared" si="11"/>
        <v>0</v>
      </c>
      <c r="G61" s="3" t="s">
        <v>45</v>
      </c>
    </row>
    <row r="62" spans="1:7" s="11" customFormat="1" ht="15" x14ac:dyDescent="0.25">
      <c r="A62" s="5" t="s">
        <v>12</v>
      </c>
      <c r="B62" s="5">
        <v>121</v>
      </c>
      <c r="C62" s="5">
        <v>211</v>
      </c>
      <c r="D62" s="6">
        <v>40.43</v>
      </c>
      <c r="E62" s="6"/>
      <c r="F62" s="6"/>
      <c r="G62" s="14" t="s">
        <v>43</v>
      </c>
    </row>
    <row r="63" spans="1:7" s="11" customFormat="1" ht="15" x14ac:dyDescent="0.25">
      <c r="A63" s="5" t="s">
        <v>12</v>
      </c>
      <c r="B63" s="5">
        <v>129</v>
      </c>
      <c r="C63" s="5">
        <v>213</v>
      </c>
      <c r="D63" s="6">
        <v>12.21</v>
      </c>
      <c r="E63" s="6"/>
      <c r="F63" s="6"/>
      <c r="G63" s="23" t="s">
        <v>46</v>
      </c>
    </row>
    <row r="64" spans="1:7" s="11" customFormat="1" ht="15" x14ac:dyDescent="0.25">
      <c r="A64" s="5" t="s">
        <v>12</v>
      </c>
      <c r="B64" s="5">
        <v>244</v>
      </c>
      <c r="C64" s="5">
        <v>221</v>
      </c>
      <c r="D64" s="6">
        <v>0</v>
      </c>
      <c r="E64" s="6">
        <v>0</v>
      </c>
      <c r="F64" s="6">
        <v>0</v>
      </c>
      <c r="G64" s="24" t="s">
        <v>68</v>
      </c>
    </row>
    <row r="65" spans="1:7" s="11" customFormat="1" ht="15" x14ac:dyDescent="0.25">
      <c r="A65" s="5" t="s">
        <v>12</v>
      </c>
      <c r="B65" s="5">
        <v>244</v>
      </c>
      <c r="C65" s="5">
        <v>310</v>
      </c>
      <c r="D65" s="6">
        <v>0</v>
      </c>
      <c r="E65" s="6">
        <v>0</v>
      </c>
      <c r="F65" s="6">
        <v>0</v>
      </c>
      <c r="G65" s="24" t="s">
        <v>58</v>
      </c>
    </row>
    <row r="66" spans="1:7" s="11" customFormat="1" ht="15" x14ac:dyDescent="0.25">
      <c r="A66" s="5" t="s">
        <v>12</v>
      </c>
      <c r="B66" s="5">
        <v>244</v>
      </c>
      <c r="C66" s="5">
        <v>344</v>
      </c>
      <c r="D66" s="6"/>
      <c r="E66" s="6"/>
      <c r="F66" s="6"/>
      <c r="G66" s="24" t="s">
        <v>59</v>
      </c>
    </row>
    <row r="67" spans="1:7" s="11" customFormat="1" ht="15" x14ac:dyDescent="0.25">
      <c r="A67" s="5"/>
      <c r="B67" s="5"/>
      <c r="C67" s="5"/>
      <c r="D67" s="6"/>
      <c r="E67" s="6"/>
      <c r="F67" s="6"/>
      <c r="G67" s="12"/>
    </row>
    <row r="68" spans="1:7" s="4" customFormat="1" ht="42.75" x14ac:dyDescent="0.25">
      <c r="A68" s="1" t="s">
        <v>13</v>
      </c>
      <c r="B68" s="1"/>
      <c r="C68" s="1"/>
      <c r="D68" s="2">
        <f>SUM(D69+D70+D71+D72+D73)</f>
        <v>9.3170000000000002</v>
      </c>
      <c r="E68" s="2">
        <f t="shared" ref="E68:F68" si="12">SUM(E69+E70+E71+E72+E73)</f>
        <v>9.3170000000000002</v>
      </c>
      <c r="F68" s="2">
        <f t="shared" si="12"/>
        <v>9.3170000000000002</v>
      </c>
      <c r="G68" s="3" t="s">
        <v>44</v>
      </c>
    </row>
    <row r="69" spans="1:7" s="11" customFormat="1" ht="15" x14ac:dyDescent="0.25">
      <c r="A69" s="5" t="s">
        <v>13</v>
      </c>
      <c r="B69" s="5">
        <v>121</v>
      </c>
      <c r="C69" s="5">
        <v>211</v>
      </c>
      <c r="D69" s="6">
        <v>7.1559999999999997</v>
      </c>
      <c r="E69" s="6">
        <v>7.1559999999999997</v>
      </c>
      <c r="F69" s="6">
        <v>7.1559999999999997</v>
      </c>
      <c r="G69" s="14" t="s">
        <v>48</v>
      </c>
    </row>
    <row r="70" spans="1:7" s="11" customFormat="1" ht="15" x14ac:dyDescent="0.25">
      <c r="A70" s="5" t="s">
        <v>13</v>
      </c>
      <c r="B70" s="5">
        <v>129</v>
      </c>
      <c r="C70" s="5">
        <v>213</v>
      </c>
      <c r="D70" s="6">
        <v>2.161</v>
      </c>
      <c r="E70" s="6">
        <v>2.161</v>
      </c>
      <c r="F70" s="6">
        <v>2.161</v>
      </c>
      <c r="G70" s="14" t="s">
        <v>46</v>
      </c>
    </row>
    <row r="71" spans="1:7" s="11" customFormat="1" ht="15" x14ac:dyDescent="0.25">
      <c r="A71" s="34" t="s">
        <v>13</v>
      </c>
      <c r="B71" s="34">
        <v>244</v>
      </c>
      <c r="C71" s="34">
        <v>221</v>
      </c>
      <c r="D71" s="6">
        <v>0</v>
      </c>
      <c r="E71" s="6">
        <v>0</v>
      </c>
      <c r="F71" s="6">
        <v>0</v>
      </c>
      <c r="G71" s="24" t="s">
        <v>68</v>
      </c>
    </row>
    <row r="72" spans="1:7" s="11" customFormat="1" ht="15" x14ac:dyDescent="0.25">
      <c r="A72" s="34" t="s">
        <v>13</v>
      </c>
      <c r="B72" s="34">
        <v>244</v>
      </c>
      <c r="C72" s="34">
        <v>310</v>
      </c>
      <c r="D72" s="6">
        <v>0</v>
      </c>
      <c r="E72" s="6">
        <v>0</v>
      </c>
      <c r="F72" s="6">
        <v>0</v>
      </c>
      <c r="G72" s="24" t="s">
        <v>58</v>
      </c>
    </row>
    <row r="73" spans="1:7" s="11" customFormat="1" ht="15" x14ac:dyDescent="0.25">
      <c r="A73" s="34" t="s">
        <v>13</v>
      </c>
      <c r="B73" s="34">
        <v>244</v>
      </c>
      <c r="C73" s="34">
        <v>344</v>
      </c>
      <c r="D73" s="6">
        <v>0</v>
      </c>
      <c r="E73" s="6">
        <v>0</v>
      </c>
      <c r="F73" s="6">
        <v>0</v>
      </c>
      <c r="G73" s="24" t="s">
        <v>59</v>
      </c>
    </row>
    <row r="74" spans="1:7" s="11" customFormat="1" ht="15" x14ac:dyDescent="0.25">
      <c r="A74" s="5"/>
      <c r="B74" s="5"/>
      <c r="C74" s="5"/>
      <c r="D74" s="6"/>
      <c r="E74" s="6"/>
      <c r="F74" s="6"/>
      <c r="G74" s="12"/>
    </row>
    <row r="75" spans="1:7" s="4" customFormat="1" ht="57" x14ac:dyDescent="0.25">
      <c r="A75" s="1" t="s">
        <v>79</v>
      </c>
      <c r="B75" s="1">
        <v>244</v>
      </c>
      <c r="C75" s="1">
        <v>226</v>
      </c>
      <c r="D75" s="2">
        <f>SUM(D76+D77)</f>
        <v>90</v>
      </c>
      <c r="E75" s="2">
        <f t="shared" ref="E75:F75" si="13">SUM(E76+E77)</f>
        <v>90</v>
      </c>
      <c r="F75" s="2">
        <f t="shared" si="13"/>
        <v>90</v>
      </c>
      <c r="G75" s="3" t="s">
        <v>69</v>
      </c>
    </row>
    <row r="76" spans="1:7" s="11" customFormat="1" ht="15" x14ac:dyDescent="0.25">
      <c r="A76" s="35" t="s">
        <v>79</v>
      </c>
      <c r="B76" s="5">
        <v>244</v>
      </c>
      <c r="C76" s="5">
        <v>226</v>
      </c>
      <c r="D76" s="6">
        <v>90</v>
      </c>
      <c r="E76" s="6">
        <v>90</v>
      </c>
      <c r="F76" s="6">
        <v>90</v>
      </c>
      <c r="G76" s="14" t="s">
        <v>60</v>
      </c>
    </row>
    <row r="77" spans="1:7" s="11" customFormat="1" ht="15" x14ac:dyDescent="0.25">
      <c r="A77" s="34" t="s">
        <v>79</v>
      </c>
      <c r="B77" s="5">
        <v>244</v>
      </c>
      <c r="C77" s="5">
        <v>310</v>
      </c>
      <c r="D77" s="6">
        <v>0</v>
      </c>
      <c r="E77" s="6">
        <v>0</v>
      </c>
      <c r="F77" s="6">
        <v>0</v>
      </c>
      <c r="G77" s="14" t="s">
        <v>70</v>
      </c>
    </row>
    <row r="78" spans="1:7" s="11" customFormat="1" ht="15" x14ac:dyDescent="0.25">
      <c r="A78" s="5"/>
      <c r="B78" s="5"/>
      <c r="C78" s="5"/>
      <c r="D78" s="6"/>
      <c r="E78" s="6"/>
      <c r="F78" s="6"/>
      <c r="G78" s="12"/>
    </row>
    <row r="79" spans="1:7" s="11" customFormat="1" ht="15" x14ac:dyDescent="0.25">
      <c r="A79" s="5"/>
      <c r="B79" s="5"/>
      <c r="C79" s="5"/>
      <c r="D79" s="6"/>
      <c r="E79" s="6"/>
      <c r="F79" s="6"/>
      <c r="G79" s="12"/>
    </row>
    <row r="80" spans="1:7" s="4" customFormat="1" ht="42.75" x14ac:dyDescent="0.25">
      <c r="A80" s="1" t="s">
        <v>72</v>
      </c>
      <c r="B80" s="1">
        <v>244</v>
      </c>
      <c r="C80" s="1">
        <v>226</v>
      </c>
      <c r="D80" s="2">
        <f>SUM(D81+D82)</f>
        <v>772</v>
      </c>
      <c r="E80" s="2">
        <f t="shared" ref="E80:F80" si="14">SUM(E81+E82)</f>
        <v>947</v>
      </c>
      <c r="F80" s="2">
        <f t="shared" si="14"/>
        <v>947</v>
      </c>
      <c r="G80" s="3" t="s">
        <v>71</v>
      </c>
    </row>
    <row r="81" spans="1:7" s="11" customFormat="1" ht="15" x14ac:dyDescent="0.25">
      <c r="A81" s="34" t="s">
        <v>72</v>
      </c>
      <c r="B81" s="5">
        <v>244</v>
      </c>
      <c r="C81" s="5">
        <v>225</v>
      </c>
      <c r="D81" s="6">
        <v>772</v>
      </c>
      <c r="E81" s="6">
        <v>947</v>
      </c>
      <c r="F81" s="6">
        <v>947</v>
      </c>
      <c r="G81" s="14" t="s">
        <v>73</v>
      </c>
    </row>
    <row r="82" spans="1:7" s="11" customFormat="1" ht="15" x14ac:dyDescent="0.25">
      <c r="A82" s="34" t="s">
        <v>72</v>
      </c>
      <c r="B82" s="5">
        <v>244</v>
      </c>
      <c r="C82" s="5">
        <v>226</v>
      </c>
      <c r="D82" s="6">
        <v>0</v>
      </c>
      <c r="E82" s="6">
        <v>0</v>
      </c>
      <c r="F82" s="6">
        <v>0</v>
      </c>
      <c r="G82" s="14" t="s">
        <v>50</v>
      </c>
    </row>
    <row r="83" spans="1:7" s="28" customFormat="1" ht="15" x14ac:dyDescent="0.25">
      <c r="A83" s="25"/>
      <c r="B83" s="25"/>
      <c r="C83" s="25"/>
      <c r="D83" s="26"/>
      <c r="E83" s="26"/>
      <c r="F83" s="26"/>
      <c r="G83" s="27"/>
    </row>
    <row r="84" spans="1:7" s="4" customFormat="1" ht="14.25" x14ac:dyDescent="0.25">
      <c r="A84" s="1" t="s">
        <v>74</v>
      </c>
      <c r="B84" s="1">
        <v>321</v>
      </c>
      <c r="C84" s="1">
        <v>263</v>
      </c>
      <c r="D84" s="2">
        <v>333</v>
      </c>
      <c r="E84" s="2">
        <v>353</v>
      </c>
      <c r="F84" s="2">
        <v>373</v>
      </c>
      <c r="G84" s="3" t="s">
        <v>14</v>
      </c>
    </row>
    <row r="85" spans="1:7" s="4" customFormat="1" ht="14.25" x14ac:dyDescent="0.25">
      <c r="A85" s="1"/>
      <c r="B85" s="1"/>
      <c r="C85" s="1"/>
      <c r="D85" s="2"/>
      <c r="E85" s="2"/>
      <c r="F85" s="2"/>
      <c r="G85" s="29"/>
    </row>
    <row r="86" spans="1:7" s="11" customFormat="1" ht="15" x14ac:dyDescent="0.25">
      <c r="A86" s="30"/>
      <c r="B86" s="30"/>
      <c r="C86" s="30"/>
      <c r="D86" s="31">
        <f>SUM(D8+D10+D15+D55+D57+D61+D68+D75+D80+D59+D84+D53)</f>
        <v>5015.0889999999999</v>
      </c>
      <c r="E86" s="31">
        <f>SUM(E8+E10+E15+E55+E57+E61+E68+E75+E80+E59+E84+E53)</f>
        <v>5297.9560000000001</v>
      </c>
      <c r="F86" s="31">
        <f t="shared" ref="F86" si="15">SUM(F8+F10+F15+F55+F57+F61+F68+F75+F80+F59+F84+F53)</f>
        <v>5315.8550000000005</v>
      </c>
      <c r="G86" s="32" t="s">
        <v>49</v>
      </c>
    </row>
    <row r="87" spans="1:7" x14ac:dyDescent="0.25">
      <c r="D87" s="33"/>
      <c r="E87" s="33"/>
      <c r="F87" s="33"/>
    </row>
    <row r="88" spans="1:7" ht="48.75" customHeight="1" x14ac:dyDescent="0.25">
      <c r="A88" s="36" t="s">
        <v>76</v>
      </c>
      <c r="B88" s="37"/>
      <c r="C88" s="37"/>
      <c r="E88" s="38"/>
      <c r="F88" s="39"/>
      <c r="G88" s="9" t="s">
        <v>63</v>
      </c>
    </row>
    <row r="90" spans="1:7" x14ac:dyDescent="0.25">
      <c r="A90" s="9"/>
      <c r="G90" s="8"/>
    </row>
  </sheetData>
  <autoFilter ref="A7:G7" xr:uid="{00000000-0009-0000-0000-000000000000}"/>
  <mergeCells count="10">
    <mergeCell ref="A88:C88"/>
    <mergeCell ref="E88:F88"/>
    <mergeCell ref="B3:F3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Пользователь</cp:lastModifiedBy>
  <cp:lastPrinted>2020-02-24T23:42:28Z</cp:lastPrinted>
  <dcterms:created xsi:type="dcterms:W3CDTF">2019-01-08T01:42:08Z</dcterms:created>
  <dcterms:modified xsi:type="dcterms:W3CDTF">2020-11-09T01:21:22Z</dcterms:modified>
</cp:coreProperties>
</file>